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456" activeTab="0"/>
  </bookViews>
  <sheets>
    <sheet name="Totalizator" sheetId="1" r:id="rId1"/>
    <sheet name="Sheet2" sheetId="2" state="hidden" r:id="rId2"/>
    <sheet name="Sheet1" sheetId="3" state="hidden" r:id="rId3"/>
    <sheet name="Statistica" sheetId="4" r:id="rId4"/>
    <sheet name="Centr.pe sportturi" sheetId="5" r:id="rId5"/>
    <sheet name="Pe judete" sheetId="6" r:id="rId6"/>
  </sheets>
  <externalReferences>
    <externalReference r:id="rId9"/>
  </externalReferences>
  <definedNames>
    <definedName name="_xlnm._FilterDatabase" localSheetId="4" hidden="1">'Centr.pe sportturi'!$B$16:$D$16</definedName>
    <definedName name="_xlnm._FilterDatabase" localSheetId="5" hidden="1">'Pe judete'!$B$4:$H$45</definedName>
    <definedName name="_xlnm._FilterDatabase" localSheetId="3" hidden="1">'Statistica'!$B$7:$K$50</definedName>
    <definedName name="_xlnm._FilterDatabase" localSheetId="0" hidden="1">'Totalizator'!$A$3:$IN$317</definedName>
    <definedName name="_xlfn.COUNTIFS" hidden="1">#NAME?</definedName>
    <definedName name="_xlfn.IFERROR" hidden="1">#NAME?</definedName>
    <definedName name="Apartenenta">'Sheet2'!$C$2:$C$6</definedName>
    <definedName name="CapTabDisc">'Totalizator'!$T$2:$DP$2</definedName>
    <definedName name="CFL">#REF!</definedName>
    <definedName name="CFP">#REF!</definedName>
    <definedName name="CML">#REF!</definedName>
    <definedName name="CMP">#REF!</definedName>
    <definedName name="discipline">'[1]A1,A2,A3,B '!$S$1:$DI$3</definedName>
    <definedName name="DScuCIS">'Centr.pe sportturi'!$C$17:$C$110</definedName>
    <definedName name="FSN">#REF!</definedName>
    <definedName name="FSNDataJud">#REF!</definedName>
    <definedName name="FSNDate">#REF!</definedName>
    <definedName name="FSNNume">#REF!</definedName>
    <definedName name="FSNNumeJud">#REF!</definedName>
    <definedName name="FSNSusNr">#REF!</definedName>
    <definedName name="FSNTotNr">#REF!</definedName>
    <definedName name="judet">'Totalizator'!$D$4:$D$383</definedName>
    <definedName name="JudListF">#REF!</definedName>
    <definedName name="listaDS">'Centr.pe sportturi'!$B$17:$B$110</definedName>
    <definedName name="ListJudIndicDJST">#REF!</definedName>
    <definedName name="NrAnEm">#REF!</definedName>
    <definedName name="NrAnt">#REF!</definedName>
    <definedName name="NrArb">#REF!</definedName>
    <definedName name="NrDisc">'Totalizator'!$T$1:$DP$1</definedName>
    <definedName name="NrIns">#REF!</definedName>
    <definedName name="NrMaEs">#REF!</definedName>
    <definedName name="NrMas">#REF!</definedName>
    <definedName name="NrStActv">#REF!</definedName>
    <definedName name="NrStAf">#REF!</definedName>
    <definedName name="_xlnm.Print_Titles" localSheetId="5">'Pe judete'!$C:$C,'Pe judete'!$4:$4</definedName>
    <definedName name="SFL">#REF!</definedName>
    <definedName name="SFP">#REF!</definedName>
    <definedName name="SML">#REF!</definedName>
    <definedName name="SMP">#REF!</definedName>
    <definedName name="StatFSNJud">#REF!</definedName>
    <definedName name="StatFSNTot">#REF!</definedName>
    <definedName name="statut">'Totalizator'!$R$4:$R$383</definedName>
    <definedName name="Tabdspsus">'[1]A1,A2,A3,B '!$S$3:$DI$3</definedName>
    <definedName name="tabdspsusF">#REF!</definedName>
    <definedName name="TFL">#REF!</definedName>
    <definedName name="TFP">#REF!</definedName>
    <definedName name="TML">#REF!</definedName>
    <definedName name="TMP">#REF!</definedName>
    <definedName name="ValoriIndicDJST">#REF!</definedName>
  </definedNames>
  <calcPr fullCalcOnLoad="1"/>
</workbook>
</file>

<file path=xl/comments1.xml><?xml version="1.0" encoding="utf-8"?>
<comments xmlns="http://schemas.openxmlformats.org/spreadsheetml/2006/main">
  <authors>
    <author>Abraham Elod-Lajos</author>
  </authors>
  <commentList>
    <comment ref="R2" authorId="0">
      <text>
        <r>
          <rPr>
            <b/>
            <sz val="9"/>
            <rFont val="Tahoma"/>
            <family val="2"/>
          </rPr>
          <t xml:space="preserve">Abraham Elod-Lajos: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Activ</t>
        </r>
        <r>
          <rPr>
            <sz val="9"/>
            <rFont val="Tahoma"/>
            <family val="2"/>
          </rPr>
          <t xml:space="preserve"> - Dacă are activitate sportivă(indiferent dacă este afiliat sau nu)
</t>
        </r>
        <r>
          <rPr>
            <b/>
            <sz val="9"/>
            <rFont val="Tahoma"/>
            <family val="2"/>
          </rPr>
          <t xml:space="preserve">Inactiv </t>
        </r>
        <r>
          <rPr>
            <sz val="9"/>
            <rFont val="Tahoma"/>
            <family val="2"/>
          </rPr>
          <t xml:space="preserve">- Dacă  nu are activitate sportivă, sau se autodeclară inactiv
</t>
        </r>
        <r>
          <rPr>
            <b/>
            <sz val="9"/>
            <rFont val="Tahoma"/>
            <family val="2"/>
          </rPr>
          <t>Anulat</t>
        </r>
        <r>
          <rPr>
            <sz val="9"/>
            <rFont val="Tahoma"/>
            <family val="2"/>
          </rPr>
          <t xml:space="preserve"> - Orice formă de anulare/radiere a CISului</t>
        </r>
      </text>
    </comment>
  </commentList>
</comments>
</file>

<file path=xl/comments4.xml><?xml version="1.0" encoding="utf-8"?>
<comments xmlns="http://schemas.openxmlformats.org/spreadsheetml/2006/main">
  <authors>
    <author>Abraham Elod</author>
  </authors>
  <commentList>
    <comment ref="E7" authorId="0">
      <text>
        <r>
          <rPr>
            <b/>
            <sz val="9"/>
            <rFont val="Tahoma"/>
            <family val="2"/>
          </rPr>
          <t>Abraham Elod:</t>
        </r>
        <r>
          <rPr>
            <sz val="9"/>
            <rFont val="Tahoma"/>
            <family val="2"/>
          </rPr>
          <t xml:space="preserve">
Ezt minden alkalommal amikor CIS adodik hozza ujra kelll generaltatni ezzel a koddal
=INDEX(DScuCIS,MATCH(E21,listaDS,0))</t>
        </r>
      </text>
    </comment>
  </commentList>
</comments>
</file>

<file path=xl/comments6.xml><?xml version="1.0" encoding="utf-8"?>
<comments xmlns="http://schemas.openxmlformats.org/spreadsheetml/2006/main">
  <authors>
    <author>Abraham Elod</author>
  </authors>
  <commentList>
    <comment ref="G4" authorId="0">
      <text>
        <r>
          <rPr>
            <b/>
            <sz val="9"/>
            <rFont val="Tahoma"/>
            <family val="2"/>
          </rPr>
          <t>Abraham Elod:</t>
        </r>
        <r>
          <rPr>
            <sz val="9"/>
            <rFont val="Tahoma"/>
            <family val="2"/>
          </rPr>
          <t xml:space="preserve">
Ezt minden alkalommal amikor CIS adodik hozza ujra kelll generaltatni ezzel a koddal
=INDEX(DScuCIS,MATCH(E21,listaDS,0))</t>
        </r>
      </text>
    </comment>
  </commentList>
</comments>
</file>

<file path=xl/sharedStrings.xml><?xml version="1.0" encoding="utf-8"?>
<sst xmlns="http://schemas.openxmlformats.org/spreadsheetml/2006/main" count="2917" uniqueCount="1465">
  <si>
    <t>Număr C.I.S.</t>
  </si>
  <si>
    <t>Data eliberării</t>
  </si>
  <si>
    <t>Denumire structură sportivă</t>
  </si>
  <si>
    <t>Județ</t>
  </si>
  <si>
    <t>Sediul (Localitatea)</t>
  </si>
  <si>
    <t>Sediul (Adresa)</t>
  </si>
  <si>
    <t>Număr de identificare</t>
  </si>
  <si>
    <t>Modificări</t>
  </si>
  <si>
    <t>Apartenență</t>
  </si>
  <si>
    <t>A1 - club de drept public</t>
  </si>
  <si>
    <t>A2 - club de drept privat</t>
  </si>
  <si>
    <t>A3 - club societate pe actiuni</t>
  </si>
  <si>
    <t>B - asociatie judeteana pe ramura</t>
  </si>
  <si>
    <t>C - federatie sportiva nationala</t>
  </si>
  <si>
    <t>D - liga profesionista</t>
  </si>
  <si>
    <t>F - asociatie fara personalitate</t>
  </si>
  <si>
    <t xml:space="preserve">Aeronautica </t>
  </si>
  <si>
    <t>Airsoft</t>
  </si>
  <si>
    <t>Aikido</t>
  </si>
  <si>
    <t>Alpinism Si Escalada</t>
  </si>
  <si>
    <t>Arte Martiale</t>
  </si>
  <si>
    <t>Arte Martiale De Contact</t>
  </si>
  <si>
    <t>Atletism</t>
  </si>
  <si>
    <t>Automobilism Sportiv</t>
  </si>
  <si>
    <t>Badminton</t>
  </si>
  <si>
    <t>Baschet</t>
  </si>
  <si>
    <t>Baseball si Softball</t>
  </si>
  <si>
    <t>Biliard</t>
  </si>
  <si>
    <t>Bob-Sanie</t>
  </si>
  <si>
    <t xml:space="preserve">Bowling </t>
  </si>
  <si>
    <t>Box</t>
  </si>
  <si>
    <t>Bridge</t>
  </si>
  <si>
    <t>Canotaj</t>
  </si>
  <si>
    <t>Ciclism</t>
  </si>
  <si>
    <t>Chanbara</t>
  </si>
  <si>
    <t>Cricket</t>
  </si>
  <si>
    <t>Culturism si Fitness</t>
  </si>
  <si>
    <t>Curling</t>
  </si>
  <si>
    <t>Dans Sportiv</t>
  </si>
  <si>
    <t>Darts</t>
  </si>
  <si>
    <t>Ecvestra</t>
  </si>
  <si>
    <t>Fotbal</t>
  </si>
  <si>
    <t>Fotbal American</t>
  </si>
  <si>
    <t>Fotbal in Sala</t>
  </si>
  <si>
    <t>Fotbal Tenis</t>
  </si>
  <si>
    <t>Gimnastica</t>
  </si>
  <si>
    <t>Gimnastica Ritmica</t>
  </si>
  <si>
    <t>Go</t>
  </si>
  <si>
    <t>Golf</t>
  </si>
  <si>
    <t>Haltere</t>
  </si>
  <si>
    <t>Handbal</t>
  </si>
  <si>
    <t>Hochei Pe Gheata</t>
  </si>
  <si>
    <t>Hochei Pe Iarba</t>
  </si>
  <si>
    <t>Judo</t>
  </si>
  <si>
    <t>Kaiac Canoe</t>
  </si>
  <si>
    <t>Kali Eskrima Arnis</t>
  </si>
  <si>
    <t>Karate</t>
  </si>
  <si>
    <t>Karate Kyokushin - IKO 2</t>
  </si>
  <si>
    <t>Karate Traditional</t>
  </si>
  <si>
    <t>Karate WUKF</t>
  </si>
  <si>
    <t>Karting</t>
  </si>
  <si>
    <t>Kempo</t>
  </si>
  <si>
    <t>Korfball</t>
  </si>
  <si>
    <t>Lupte</t>
  </si>
  <si>
    <t>Majorete</t>
  </si>
  <si>
    <t xml:space="preserve">Minifotbal </t>
  </si>
  <si>
    <t>Minigolf</t>
  </si>
  <si>
    <t>Modelism</t>
  </si>
  <si>
    <t>Motociclism</t>
  </si>
  <si>
    <t>Natatie Si Pentatlon Modern</t>
  </si>
  <si>
    <t>Oina</t>
  </si>
  <si>
    <t>Orientare</t>
  </si>
  <si>
    <t>Padbol</t>
  </si>
  <si>
    <t>Pangration Athlima</t>
  </si>
  <si>
    <t>Patinaj</t>
  </si>
  <si>
    <t>Pescuit sportiv</t>
  </si>
  <si>
    <t>Polo</t>
  </si>
  <si>
    <t>Popice</t>
  </si>
  <si>
    <t>Powerlifting</t>
  </si>
  <si>
    <t>Radioamatorism</t>
  </si>
  <si>
    <t>Rugby</t>
  </si>
  <si>
    <t>Sambo</t>
  </si>
  <si>
    <t>Schi - Biatlon</t>
  </si>
  <si>
    <t>Scrabble</t>
  </si>
  <si>
    <t>Scrima</t>
  </si>
  <si>
    <t xml:space="preserve">Skandenberg - Armwrestling </t>
  </si>
  <si>
    <t>Snooker</t>
  </si>
  <si>
    <t>Sport cu atelaj canin</t>
  </si>
  <si>
    <t>Sp.Pt.Persoane Cu Nevoi Speciale</t>
  </si>
  <si>
    <t>Sp.Pt.Toti</t>
  </si>
  <si>
    <t>Sumo</t>
  </si>
  <si>
    <t>Squash</t>
  </si>
  <si>
    <t>Sah</t>
  </si>
  <si>
    <t>Table</t>
  </si>
  <si>
    <t>Taekwondo Itf</t>
  </si>
  <si>
    <t>Taekwondo Wt</t>
  </si>
  <si>
    <t>Tenis</t>
  </si>
  <si>
    <t>Tenis De Masa</t>
  </si>
  <si>
    <t>Tir Cu Arcul</t>
  </si>
  <si>
    <t>Tir Sportiv</t>
  </si>
  <si>
    <t>Triatlon</t>
  </si>
  <si>
    <t>Unifight</t>
  </si>
  <si>
    <t>Volei</t>
  </si>
  <si>
    <t>Vovinam Viet-Vo-Dao</t>
  </si>
  <si>
    <t>Wushu-kungfu</t>
  </si>
  <si>
    <t>Yachting</t>
  </si>
  <si>
    <t>Privat</t>
  </si>
  <si>
    <t>Școlară</t>
  </si>
  <si>
    <t>U.M.</t>
  </si>
  <si>
    <t>Univ.</t>
  </si>
  <si>
    <t>Vinatori</t>
  </si>
  <si>
    <t>MH</t>
  </si>
  <si>
    <t>Denumirea instituției publice de apartenență (dacă este cazul)</t>
  </si>
  <si>
    <t>Cons.L.</t>
  </si>
  <si>
    <t>Lista Aut</t>
  </si>
  <si>
    <t>Nr ord</t>
  </si>
  <si>
    <t>CIS</t>
  </si>
  <si>
    <t>Nr Id</t>
  </si>
  <si>
    <t>Denumire</t>
  </si>
  <si>
    <t>Activ</t>
  </si>
  <si>
    <t>Inactiv</t>
  </si>
  <si>
    <t>Anulat</t>
  </si>
  <si>
    <t>Total</t>
  </si>
  <si>
    <t>TOTAL</t>
  </si>
  <si>
    <t>Nr locuitori / judet</t>
  </si>
  <si>
    <t>Alba</t>
  </si>
  <si>
    <t>Argeș</t>
  </si>
  <si>
    <t>Arad</t>
  </si>
  <si>
    <t>București</t>
  </si>
  <si>
    <t>Bacău</t>
  </si>
  <si>
    <t>Bihor</t>
  </si>
  <si>
    <t>Bistrița-Năsăud</t>
  </si>
  <si>
    <t>Brăila</t>
  </si>
  <si>
    <t>Botoșani</t>
  </si>
  <si>
    <t>Brașov</t>
  </si>
  <si>
    <t>Buzău</t>
  </si>
  <si>
    <t>Cluj</t>
  </si>
  <si>
    <t>Călărași</t>
  </si>
  <si>
    <t>Caraș-Severin</t>
  </si>
  <si>
    <t>Constanța</t>
  </si>
  <si>
    <t>Covasna</t>
  </si>
  <si>
    <t>Dâmbovița</t>
  </si>
  <si>
    <t>Dolj</t>
  </si>
  <si>
    <t>Gorj</t>
  </si>
  <si>
    <t>Galați</t>
  </si>
  <si>
    <t>Giurgiu</t>
  </si>
  <si>
    <t>Hunedoara</t>
  </si>
  <si>
    <t>Harghita</t>
  </si>
  <si>
    <t>Ilfov</t>
  </si>
  <si>
    <t>Ialomița</t>
  </si>
  <si>
    <t>Iași</t>
  </si>
  <si>
    <t>Mehedinti</t>
  </si>
  <si>
    <t>Maramureș</t>
  </si>
  <si>
    <t>Mures</t>
  </si>
  <si>
    <t>Neamt</t>
  </si>
  <si>
    <t>Olt</t>
  </si>
  <si>
    <t>Prahova</t>
  </si>
  <si>
    <t>Sibiu</t>
  </si>
  <si>
    <t>Sălaj</t>
  </si>
  <si>
    <t>Satu-Mare</t>
  </si>
  <si>
    <t>Suceava</t>
  </si>
  <si>
    <t>Tulcea</t>
  </si>
  <si>
    <t>Timis</t>
  </si>
  <si>
    <t>Teleorman</t>
  </si>
  <si>
    <t>Vâlcea</t>
  </si>
  <si>
    <t>Vrancea</t>
  </si>
  <si>
    <t>Vaslui</t>
  </si>
  <si>
    <t>AB</t>
  </si>
  <si>
    <t>AG</t>
  </si>
  <si>
    <t>AR</t>
  </si>
  <si>
    <t>B</t>
  </si>
  <si>
    <t>BC</t>
  </si>
  <si>
    <t>BH</t>
  </si>
  <si>
    <t>BN</t>
  </si>
  <si>
    <t>BR</t>
  </si>
  <si>
    <t>BT</t>
  </si>
  <si>
    <t>BV</t>
  </si>
  <si>
    <t>BZ</t>
  </si>
  <si>
    <t>CJ</t>
  </si>
  <si>
    <t>CL</t>
  </si>
  <si>
    <t>CS</t>
  </si>
  <si>
    <t>CT</t>
  </si>
  <si>
    <t>CV</t>
  </si>
  <si>
    <t>DB</t>
  </si>
  <si>
    <t>DJ</t>
  </si>
  <si>
    <t>GJ</t>
  </si>
  <si>
    <t>GL</t>
  </si>
  <si>
    <t>GR</t>
  </si>
  <si>
    <t>HD</t>
  </si>
  <si>
    <t>HR</t>
  </si>
  <si>
    <t>IF</t>
  </si>
  <si>
    <t>IL</t>
  </si>
  <si>
    <t>IS</t>
  </si>
  <si>
    <t>MM</t>
  </si>
  <si>
    <t>MS</t>
  </si>
  <si>
    <t>NT</t>
  </si>
  <si>
    <t>OT</t>
  </si>
  <si>
    <t>PH</t>
  </si>
  <si>
    <t>SB</t>
  </si>
  <si>
    <t>SJ</t>
  </si>
  <si>
    <t>SM</t>
  </si>
  <si>
    <t>SV</t>
  </si>
  <si>
    <t>TL</t>
  </si>
  <si>
    <t>TM</t>
  </si>
  <si>
    <t>TR</t>
  </si>
  <si>
    <t>VL</t>
  </si>
  <si>
    <t>VN</t>
  </si>
  <si>
    <t>VS</t>
  </si>
  <si>
    <t>Nr total</t>
  </si>
  <si>
    <t>Activ / cu contact</t>
  </si>
  <si>
    <t>Inactiv / de negasit</t>
  </si>
  <si>
    <t>Duplicat</t>
  </si>
  <si>
    <t>Mica</t>
  </si>
  <si>
    <t>Sincai</t>
  </si>
  <si>
    <t>Suseni</t>
  </si>
  <si>
    <t>Santana</t>
  </si>
  <si>
    <t>Viisoara</t>
  </si>
  <si>
    <t>Breaza</t>
  </si>
  <si>
    <t>Nr.149</t>
  </si>
  <si>
    <t>Fintinele</t>
  </si>
  <si>
    <t>Cornesti</t>
  </si>
  <si>
    <t>Necompletat</t>
  </si>
  <si>
    <t>Asociatia Sportiva Multiprod</t>
  </si>
  <si>
    <t>Gornesti</t>
  </si>
  <si>
    <t>Balastierei 2</t>
  </si>
  <si>
    <t>MS/F/00001/2001</t>
  </si>
  <si>
    <t>Asociatia Sportiva Progresul Dumbrăvioara</t>
  </si>
  <si>
    <t>Dumbravioara</t>
  </si>
  <si>
    <t>Principala 44</t>
  </si>
  <si>
    <t>MS/F/00002/2001</t>
  </si>
  <si>
    <t>Asociatia Sportiva W.Zending</t>
  </si>
  <si>
    <t>Band</t>
  </si>
  <si>
    <t>Spitalului 20</t>
  </si>
  <si>
    <t>MS/F/00003/2001</t>
  </si>
  <si>
    <t>Asociatia Sportiva Infratirea Reghin</t>
  </si>
  <si>
    <t>Reghin</t>
  </si>
  <si>
    <t>Apalinei 134</t>
  </si>
  <si>
    <t>MS/F/00004/2001</t>
  </si>
  <si>
    <t>Asociatia Sportiva Fratia</t>
  </si>
  <si>
    <t>Neaua</t>
  </si>
  <si>
    <t>s</t>
  </si>
  <si>
    <t>MS/F/00005/2001</t>
  </si>
  <si>
    <t>Primăria Neaua</t>
  </si>
  <si>
    <t>Asociatia Sportiva Tarnava Sâng. De Padure</t>
  </si>
  <si>
    <t>Sang.de Padure</t>
  </si>
  <si>
    <t>Gh.Doja nr.21</t>
  </si>
  <si>
    <t>MS/F/00006/2001</t>
  </si>
  <si>
    <t>Primăria Sâng. De Pădure</t>
  </si>
  <si>
    <t>Asociatia Sportiva Tricolorul Serbeni</t>
  </si>
  <si>
    <t>Serbeni</t>
  </si>
  <si>
    <t>Cimitirului 72</t>
  </si>
  <si>
    <t>MS/F/00007/2001</t>
  </si>
  <si>
    <t>Asociatia Sportiva Velmur Venus</t>
  </si>
  <si>
    <t>Slovastru</t>
  </si>
  <si>
    <t>Nr.458</t>
  </si>
  <si>
    <t>MS/F/00008/2001</t>
  </si>
  <si>
    <t>Asociatia Sportiva Forestierul Bistra Mureșului</t>
  </si>
  <si>
    <t>BistraMuresului  Nr.153</t>
  </si>
  <si>
    <t>Nr.153</t>
  </si>
  <si>
    <t>MS/F/00009/2001</t>
  </si>
  <si>
    <t>Asociatia Sportiva Inter Viișoara</t>
  </si>
  <si>
    <t>Principala 391</t>
  </si>
  <si>
    <t>MS/F/00010/2001</t>
  </si>
  <si>
    <t>Primăria Viișoara</t>
  </si>
  <si>
    <t>Asociatia Sportiva Podul</t>
  </si>
  <si>
    <t>Valea Larga</t>
  </si>
  <si>
    <t>Uriesului 2</t>
  </si>
  <si>
    <t>MS/F/00011/2001</t>
  </si>
  <si>
    <t>Asociatia Sportiva Vointa Chiheru de Jos</t>
  </si>
  <si>
    <t>Chiheru de Jos</t>
  </si>
  <si>
    <t>Nr.81</t>
  </si>
  <si>
    <t>MS/F/00001/2002</t>
  </si>
  <si>
    <t>Asociatia Sportiva Steaua Cornești</t>
  </si>
  <si>
    <t>Craciunesti 246</t>
  </si>
  <si>
    <t>MS/F/00002/2002</t>
  </si>
  <si>
    <t>Asociatia Sportiva Inainte Pănet</t>
  </si>
  <si>
    <t>Panet</t>
  </si>
  <si>
    <t>Nr.737</t>
  </si>
  <si>
    <t>MS/F/00003/2002</t>
  </si>
  <si>
    <t>Asociatia Sportiva Nirajul</t>
  </si>
  <si>
    <t>Miercurea Niraj</t>
  </si>
  <si>
    <t>Pompierilor 29</t>
  </si>
  <si>
    <t>MS/F/00004/2002</t>
  </si>
  <si>
    <t>Asociatia Sportiva Viitorul Breaza</t>
  </si>
  <si>
    <t>Filpisu Mic 128</t>
  </si>
  <si>
    <t>MS/F/00005/2002</t>
  </si>
  <si>
    <t>Asociatia Sportiva Farel</t>
  </si>
  <si>
    <t>Acatari</t>
  </si>
  <si>
    <t>Roteni nr.40</t>
  </si>
  <si>
    <t>MS/F/00006/2002</t>
  </si>
  <si>
    <t>Asociatia Sportiva Silvana</t>
  </si>
  <si>
    <t>Hodac</t>
  </si>
  <si>
    <t>Nr.98</t>
  </si>
  <si>
    <t>MS/F/00007/2002</t>
  </si>
  <si>
    <t>Primăria Hodac</t>
  </si>
  <si>
    <t>Asociatia Sportiva Intelegerea Gălățeni</t>
  </si>
  <si>
    <t>Galateni</t>
  </si>
  <si>
    <t>Nr.251</t>
  </si>
  <si>
    <t>MS/F/00008/2002</t>
  </si>
  <si>
    <t>Asociatia Sportiva Zorile</t>
  </si>
  <si>
    <t>Luieriu</t>
  </si>
  <si>
    <t>Nr.310</t>
  </si>
  <si>
    <t>MS/F/00009/2002</t>
  </si>
  <si>
    <t>Asociatia Sportiva Viitorul Cerghizel</t>
  </si>
  <si>
    <t>Cerghizel</t>
  </si>
  <si>
    <t>Nr.77</t>
  </si>
  <si>
    <t>MS/F/00010/2002</t>
  </si>
  <si>
    <t>Asociatia Sportiva Flamura GP Bozias</t>
  </si>
  <si>
    <t>Tarnaveni</t>
  </si>
  <si>
    <t>Republicii 74</t>
  </si>
  <si>
    <t>MS/F/00011/2002</t>
  </si>
  <si>
    <t>Asociatia Sportiva Fulgerul</t>
  </si>
  <si>
    <t>Sang.de Mures</t>
  </si>
  <si>
    <t>Nr.166</t>
  </si>
  <si>
    <t>MS/F/00012/2002</t>
  </si>
  <si>
    <t>Primăria Sg de Ms</t>
  </si>
  <si>
    <t>Asociatia Sportiva Locomotiva</t>
  </si>
  <si>
    <t>Agristeu</t>
  </si>
  <si>
    <t>Nr.92</t>
  </si>
  <si>
    <t>MS/F/00013/2002</t>
  </si>
  <si>
    <t>Primăria Bălăușeri</t>
  </si>
  <si>
    <t>Asociatia Sportiva Muresul Deda</t>
  </si>
  <si>
    <t>Deda</t>
  </si>
  <si>
    <t>Nr.336</t>
  </si>
  <si>
    <t>MS/F/00014/2002</t>
  </si>
  <si>
    <t>Asociatia Sportiva Trans Queen</t>
  </si>
  <si>
    <t>Sintioana Mures</t>
  </si>
  <si>
    <t>Nr.86</t>
  </si>
  <si>
    <t>MS/F/00015/2002</t>
  </si>
  <si>
    <t>Asociatia Sportiva Piscicola</t>
  </si>
  <si>
    <t>Zau de Campie</t>
  </si>
  <si>
    <t>Republicii 26</t>
  </si>
  <si>
    <t>MS/F/00016/2002</t>
  </si>
  <si>
    <t>Asociatia Sportiva Viitorul Lunca Mureșului</t>
  </si>
  <si>
    <t>LuncaMuresului</t>
  </si>
  <si>
    <t>Nr.101</t>
  </si>
  <si>
    <t>MS/F/00017/2002</t>
  </si>
  <si>
    <t>Asociatia Sportiva Muresul Rușii Munți</t>
  </si>
  <si>
    <t xml:space="preserve">Rusii Munti </t>
  </si>
  <si>
    <t>Nr.141</t>
  </si>
  <si>
    <t>MS/F/00018/2002</t>
  </si>
  <si>
    <t xml:space="preserve">Activ </t>
  </si>
  <si>
    <t>Asociatia Sportiva Tricolorul</t>
  </si>
  <si>
    <t xml:space="preserve">Tigmandru </t>
  </si>
  <si>
    <t>Nr.70</t>
  </si>
  <si>
    <t>MS/F/00019/2002</t>
  </si>
  <si>
    <t>Asociatia Sportiva Mobila</t>
  </si>
  <si>
    <t>Sovata</t>
  </si>
  <si>
    <t>Praidului 137</t>
  </si>
  <si>
    <t>MS/F/00020/2002</t>
  </si>
  <si>
    <t>Asociatia Sportiva Viitorul Cuci</t>
  </si>
  <si>
    <t>Cuci</t>
  </si>
  <si>
    <t>Nr.261</t>
  </si>
  <si>
    <t>MS/F/00021/2002</t>
  </si>
  <si>
    <t>Asociatia Sportiva Pomicola</t>
  </si>
  <si>
    <t>Livezeni</t>
  </si>
  <si>
    <t xml:space="preserve">Nr.15 </t>
  </si>
  <si>
    <t>MS/F/00022/2002</t>
  </si>
  <si>
    <t>Primăria Livezeni</t>
  </si>
  <si>
    <t>Asociatia Sportiva Tarnava Fântânele</t>
  </si>
  <si>
    <t>Fantanele</t>
  </si>
  <si>
    <t>Principala 124</t>
  </si>
  <si>
    <t>MS/F/00023/2002</t>
  </si>
  <si>
    <t>Asociatia Sportiva Viitorul 2000</t>
  </si>
  <si>
    <t>Jabenita</t>
  </si>
  <si>
    <t>Nr.335</t>
  </si>
  <si>
    <t>MS/F/00024/2002</t>
  </si>
  <si>
    <t>Asociatia Sportiva Vointa Oroiu</t>
  </si>
  <si>
    <t>Oroiu</t>
  </si>
  <si>
    <t>Nr.117</t>
  </si>
  <si>
    <t>MS/F/00025/2002</t>
  </si>
  <si>
    <t>Asociatia Sportiva Vointa Gănești</t>
  </si>
  <si>
    <t>Ganesti</t>
  </si>
  <si>
    <t>Principala 557</t>
  </si>
  <si>
    <t>MS/F/00026/2002</t>
  </si>
  <si>
    <t>Asociatia Sportiva Muresul Maiorești</t>
  </si>
  <si>
    <t>Maioresti</t>
  </si>
  <si>
    <t>Principala 78</t>
  </si>
  <si>
    <t>MS/F/00027/2002</t>
  </si>
  <si>
    <t>Asociatia Sportiva Spicul Moisa</t>
  </si>
  <si>
    <t>Moisa</t>
  </si>
  <si>
    <t xml:space="preserve">Nr.25 </t>
  </si>
  <si>
    <t>MS/F/00028/2002</t>
  </si>
  <si>
    <t>Asociatia Sportiva Ogorul Verde</t>
  </si>
  <si>
    <t>Craiesti</t>
  </si>
  <si>
    <t>Canton nr.266</t>
  </si>
  <si>
    <t>MS/F/00029/2002</t>
  </si>
  <si>
    <t>Asociatia Sportiva Vointa Chibed</t>
  </si>
  <si>
    <t>Chibed</t>
  </si>
  <si>
    <t>Gergelyfi 447</t>
  </si>
  <si>
    <t>MS/F/00030/2002</t>
  </si>
  <si>
    <t>Asociatia Sportiva Fotbal Spicul Crăiești</t>
  </si>
  <si>
    <t>Principala 25</t>
  </si>
  <si>
    <t>MS/F/00031/2002</t>
  </si>
  <si>
    <t>Asociatia Sportiva Spicul Gheja</t>
  </si>
  <si>
    <t>Gheja</t>
  </si>
  <si>
    <t>Libertatii 3</t>
  </si>
  <si>
    <t>MS/F/00032/2002</t>
  </si>
  <si>
    <t>Asociatia Sportiva Muresul Nazna</t>
  </si>
  <si>
    <t>Nazna</t>
  </si>
  <si>
    <t>Caminului 170</t>
  </si>
  <si>
    <t>MS/F/00033/2002</t>
  </si>
  <si>
    <t>Asociatia Sportiva Pandurii</t>
  </si>
  <si>
    <t>Herghelia</t>
  </si>
  <si>
    <t>Nr.188</t>
  </si>
  <si>
    <t>MS/F/00034/2002</t>
  </si>
  <si>
    <t>Asociatia Sportiva Ecostar</t>
  </si>
  <si>
    <t>Corunca</t>
  </si>
  <si>
    <t>Nr.68</t>
  </si>
  <si>
    <t>MS/F/00035/2002</t>
  </si>
  <si>
    <t>Asociatia Sportiva Spicul Glodeni</t>
  </si>
  <si>
    <t>Glodeni</t>
  </si>
  <si>
    <t>Principala 133</t>
  </si>
  <si>
    <t>MS/F/00036/2002</t>
  </si>
  <si>
    <t>Primăria Glodeni</t>
  </si>
  <si>
    <t>Asociatia Sportiva Scorillo</t>
  </si>
  <si>
    <t>Bisericii 69</t>
  </si>
  <si>
    <t>MS/F/00037/2002</t>
  </si>
  <si>
    <t>Asociatia Sportiva Transportul Siletina</t>
  </si>
  <si>
    <t>Tg.Mures</t>
  </si>
  <si>
    <t>Bega nr.2</t>
  </si>
  <si>
    <t>MS/F/00038/2002</t>
  </si>
  <si>
    <t>Asociatia Sportiva Caramida</t>
  </si>
  <si>
    <t>Nr.5</t>
  </si>
  <si>
    <t>MS/F/00039/2002</t>
  </si>
  <si>
    <t>Asociatia Sportiva Viitorul Balda</t>
  </si>
  <si>
    <t>Balda</t>
  </si>
  <si>
    <t>Dezrobirii 7</t>
  </si>
  <si>
    <t>MS/F/00040/2002</t>
  </si>
  <si>
    <t>Asociatia Sportiva Gloria Sausa</t>
  </si>
  <si>
    <t>Sausa</t>
  </si>
  <si>
    <t>Nr.49</t>
  </si>
  <si>
    <t>MS/F/00041/2002</t>
  </si>
  <si>
    <t>Asociatia Sportiva Infratirea Deaj</t>
  </si>
  <si>
    <t>Deaj</t>
  </si>
  <si>
    <t>Garii 318</t>
  </si>
  <si>
    <t>MS/F/00042/2002</t>
  </si>
  <si>
    <t>Asociatia Sportiva Prietenia Sărmașu</t>
  </si>
  <si>
    <t>Sarmasu</t>
  </si>
  <si>
    <t>Garii 102</t>
  </si>
  <si>
    <t>MS/F/00043/2002</t>
  </si>
  <si>
    <t>Primăria Sărmașu</t>
  </si>
  <si>
    <t>Asociatia Sportiva Pescarusul</t>
  </si>
  <si>
    <t>Taureni</t>
  </si>
  <si>
    <t>Principala 105</t>
  </si>
  <si>
    <t>MS/F/00044/2002</t>
  </si>
  <si>
    <t>Asociatia Sportiva Cetatea Brîncovenești</t>
  </si>
  <si>
    <t>Brincovenesti</t>
  </si>
  <si>
    <t>Nr.155 A</t>
  </si>
  <si>
    <t>MS/F/00045/2002</t>
  </si>
  <si>
    <t>Primăria Brâncovenești</t>
  </si>
  <si>
    <t>Asociatia Sportiva Vulturul Olimp</t>
  </si>
  <si>
    <t>Voiniceni</t>
  </si>
  <si>
    <t>Nr.182</t>
  </si>
  <si>
    <t>MS/F/00046/2002</t>
  </si>
  <si>
    <t>Asociatia Sportiva Inter Sânger</t>
  </si>
  <si>
    <t>Sanger</t>
  </si>
  <si>
    <t>Nr.105</t>
  </si>
  <si>
    <t>MS/F/00047/2002</t>
  </si>
  <si>
    <t>Asociatia Sportiva Inainte Satu Nou</t>
  </si>
  <si>
    <t>Satu Nou</t>
  </si>
  <si>
    <t>Nr.19</t>
  </si>
  <si>
    <t>MS/F/00048/2002</t>
  </si>
  <si>
    <t>Asociatia Sportiva Barcelona</t>
  </si>
  <si>
    <t>Muncii 37</t>
  </si>
  <si>
    <t>MS/F/00049/2002</t>
  </si>
  <si>
    <t>Asociatia Sportiva Valpet</t>
  </si>
  <si>
    <t>Ideciu de Jos</t>
  </si>
  <si>
    <t>Nr.24</t>
  </si>
  <si>
    <t>MS/F/00050/2002</t>
  </si>
  <si>
    <t xml:space="preserve">Asociatia Sportiva Ogorul </t>
  </si>
  <si>
    <t>Ideciu de Sus</t>
  </si>
  <si>
    <t>Principala 118</t>
  </si>
  <si>
    <t>MS/F/00051/2002</t>
  </si>
  <si>
    <t>Asociatia Sportiva Cetatea Morești</t>
  </si>
  <si>
    <t>Moresti</t>
  </si>
  <si>
    <t>Nr.76</t>
  </si>
  <si>
    <t>MS/F/00052/2002</t>
  </si>
  <si>
    <t>Asociatia Sportiva Viitorul 2002</t>
  </si>
  <si>
    <t>Victoriei 25</t>
  </si>
  <si>
    <t>MS/F/00053/2002</t>
  </si>
  <si>
    <t>Asociatia Sportiva Stiinta Adamus</t>
  </si>
  <si>
    <t>Adamus</t>
  </si>
  <si>
    <t>Podului 12</t>
  </si>
  <si>
    <t>MS/F/00054/2002</t>
  </si>
  <si>
    <t>Asociatia Sportiva Trauselul</t>
  </si>
  <si>
    <t>Sinmihai</t>
  </si>
  <si>
    <t>Nr.80</t>
  </si>
  <si>
    <t>MS/F/00055/2002</t>
  </si>
  <si>
    <t>Asociatia Sportiva Flacara Urisiu</t>
  </si>
  <si>
    <t>Urisiu</t>
  </si>
  <si>
    <t>Nr.229</t>
  </si>
  <si>
    <t>MS/F/00056/2002</t>
  </si>
  <si>
    <t>Asociatia Sportiva Gloria Goreni</t>
  </si>
  <si>
    <t>Goreni</t>
  </si>
  <si>
    <t>Nr.103</t>
  </si>
  <si>
    <t>MS/F/00057/2002</t>
  </si>
  <si>
    <t>Asociatia Sportiva Avantul Căpușul de Câmpie</t>
  </si>
  <si>
    <t>Capusul de Campie</t>
  </si>
  <si>
    <t xml:space="preserve"> Nr.395</t>
  </si>
  <si>
    <t>MS/F/00058/2002</t>
  </si>
  <si>
    <t>Asociatia Sportiva Nike</t>
  </si>
  <si>
    <t>Progresului 4</t>
  </si>
  <si>
    <t>MS/F/00059/2002</t>
  </si>
  <si>
    <t>Asociatia Sportiva Prietenia Gh. Doja</t>
  </si>
  <si>
    <t>Gh.Doja</t>
  </si>
  <si>
    <t xml:space="preserve">Nr.31 </t>
  </si>
  <si>
    <t>MS/F/00060/2002</t>
  </si>
  <si>
    <t>Asociatia Sportiva Unirea Băla</t>
  </si>
  <si>
    <t>Bala</t>
  </si>
  <si>
    <t>Nr.243</t>
  </si>
  <si>
    <t>MS/F/00061/2002</t>
  </si>
  <si>
    <t>Asociatia Sportiva Cis Gaz</t>
  </si>
  <si>
    <t>Santana Mures</t>
  </si>
  <si>
    <t>Voinicenilor</t>
  </si>
  <si>
    <t>MS/F/00062/2002</t>
  </si>
  <si>
    <t>Asociatia Sportiva Juventus Albești</t>
  </si>
  <si>
    <t>Albesti</t>
  </si>
  <si>
    <t>Lunga 124</t>
  </si>
  <si>
    <t>MS/F/00068/2002</t>
  </si>
  <si>
    <t>Asociatia Sportiva Tarnava Cornești</t>
  </si>
  <si>
    <t>Nr.1</t>
  </si>
  <si>
    <t>MS/F/00063/2002</t>
  </si>
  <si>
    <t>Asociatia Sportiva Cityus</t>
  </si>
  <si>
    <t>Tineretului 2</t>
  </si>
  <si>
    <t>MS/F/00064/2002</t>
  </si>
  <si>
    <t>Asociatia Sportiva Infratirea Haranglab</t>
  </si>
  <si>
    <t>Haranglab</t>
  </si>
  <si>
    <t>MS/F/00065/2002</t>
  </si>
  <si>
    <t>Asociatia Sportiva Muresul Vălenii Mureș</t>
  </si>
  <si>
    <t>Valenii Mures</t>
  </si>
  <si>
    <t>Nr.434</t>
  </si>
  <si>
    <t>MS/F/00066/2002</t>
  </si>
  <si>
    <t>Asociatia Sportiva Terra Nova</t>
  </si>
  <si>
    <t>1 Dec.1918 nr.92</t>
  </si>
  <si>
    <t>MS/F/00067/2002</t>
  </si>
  <si>
    <t>Asociatia Sportiva Avantul Șăulia</t>
  </si>
  <si>
    <t>Saulia</t>
  </si>
  <si>
    <t>Principala 117</t>
  </si>
  <si>
    <t>MS/F/00069/2002</t>
  </si>
  <si>
    <t>Asociatia Sportiva Muresul Filea</t>
  </si>
  <si>
    <t>Filea</t>
  </si>
  <si>
    <t>Principala  241</t>
  </si>
  <si>
    <t>MS/F/00070/2002</t>
  </si>
  <si>
    <t>Asociatia Sportiva Prietenia Gănești</t>
  </si>
  <si>
    <t>Principala  271</t>
  </si>
  <si>
    <t>MS/F/00071/2002</t>
  </si>
  <si>
    <t>Primăria Gănești</t>
  </si>
  <si>
    <t>Asociatia Sportiva Maris</t>
  </si>
  <si>
    <t>Trandafirilor  5</t>
  </si>
  <si>
    <t>MS/F/00001/2003</t>
  </si>
  <si>
    <t>Asociatia Sportiva Infratirea Batoș</t>
  </si>
  <si>
    <t>Batos</t>
  </si>
  <si>
    <t>Primariei</t>
  </si>
  <si>
    <t>MS/F/00002/2003</t>
  </si>
  <si>
    <t>Primăria Batoș</t>
  </si>
  <si>
    <t>Asociatia Sportiva Pro Europa</t>
  </si>
  <si>
    <t>MS/F/00003/2003</t>
  </si>
  <si>
    <t>Asociatia Sportiva Crama</t>
  </si>
  <si>
    <t>Bagaciu</t>
  </si>
  <si>
    <t>Nr.38</t>
  </si>
  <si>
    <t>MS/F/00004/2003</t>
  </si>
  <si>
    <t>Asociatia Sportiva Unirea Șoimuș</t>
  </si>
  <si>
    <t>Soimus</t>
  </si>
  <si>
    <t>MS/F/00005/2003</t>
  </si>
  <si>
    <t>Asociatia Sportiva Aquasport</t>
  </si>
  <si>
    <t>Ciceu Pop  11</t>
  </si>
  <si>
    <t>MS/F/00006/2003</t>
  </si>
  <si>
    <t>Asociatia Sportiva Mosuni</t>
  </si>
  <si>
    <t>Mosuni</t>
  </si>
  <si>
    <t>Principala  294</t>
  </si>
  <si>
    <t>MS/F/00007/2003</t>
  </si>
  <si>
    <t>Asociatia Sportiva Ariesul</t>
  </si>
  <si>
    <t>Hadareni</t>
  </si>
  <si>
    <t>Balasterei</t>
  </si>
  <si>
    <t>MS/F/00008/2003</t>
  </si>
  <si>
    <t>Asociatia Sportiva Amis Impex</t>
  </si>
  <si>
    <t>Salcamilor 3</t>
  </si>
  <si>
    <t>MS/F/00009/2003</t>
  </si>
  <si>
    <t>Asociatia Sportiva Cornatel</t>
  </si>
  <si>
    <t>Sancraiu Mures</t>
  </si>
  <si>
    <t>Noua 53</t>
  </si>
  <si>
    <t>MS/F/00010/2003</t>
  </si>
  <si>
    <t>Asociatia Sportiva BarabAsociatia Sportiva Dozsa BC</t>
  </si>
  <si>
    <t>22 Dec.1989   49</t>
  </si>
  <si>
    <t>MS/F/00011/2003</t>
  </si>
  <si>
    <t>Asociatia Sportiva Infratirea Valea Izvoarelor</t>
  </si>
  <si>
    <t>Valea Izvoarelor</t>
  </si>
  <si>
    <t>Nr.211</t>
  </si>
  <si>
    <t>MS/F/00012/2003</t>
  </si>
  <si>
    <t>Asociatia Sportiva Vulturul Lunca Tecii</t>
  </si>
  <si>
    <t>Lunca Tecii</t>
  </si>
  <si>
    <t>Nr.203</t>
  </si>
  <si>
    <t>MS/F/00013/2003</t>
  </si>
  <si>
    <t>Asociatia Sportiva Palatul Copiilor</t>
  </si>
  <si>
    <t>1 Dec .1918   93</t>
  </si>
  <si>
    <t>MS/F/00014/2003</t>
  </si>
  <si>
    <t>Asociatia Sportiva Victoria Porumbeni</t>
  </si>
  <si>
    <t>Porumbeni</t>
  </si>
  <si>
    <t>Mica 136</t>
  </si>
  <si>
    <t>MS/F/00015/2003</t>
  </si>
  <si>
    <t>Asociatia Sportiva Flacara Grindeni</t>
  </si>
  <si>
    <t>Grindeni</t>
  </si>
  <si>
    <t>Nr.12</t>
  </si>
  <si>
    <t>MS/F/00016/2003</t>
  </si>
  <si>
    <t>Asociatia Sportiva Spicul Berghia</t>
  </si>
  <si>
    <t>Berghia</t>
  </si>
  <si>
    <t xml:space="preserve">Nr.26 </t>
  </si>
  <si>
    <t>MS/F/00017/2003</t>
  </si>
  <si>
    <t>Asociatia Sportiva Progresul Sînmșrtin de Câmpie</t>
  </si>
  <si>
    <t>Sinmartin Camp</t>
  </si>
  <si>
    <t>Nr.28</t>
  </si>
  <si>
    <t>MS/F/00018/2003</t>
  </si>
  <si>
    <t>Asociatia Sportiva Singeorgiu de Campie</t>
  </si>
  <si>
    <t>Sing.deCampie</t>
  </si>
  <si>
    <t>Nr.18</t>
  </si>
  <si>
    <t>MS/F/00001/2004</t>
  </si>
  <si>
    <t xml:space="preserve">Asociatia Sportiva Speranta Tg.Mureș </t>
  </si>
  <si>
    <t>Mioritei  3</t>
  </si>
  <si>
    <t>MS/F/00002/2004</t>
  </si>
  <si>
    <t>Asociatia Sportiva Viitorul Ungheni</t>
  </si>
  <si>
    <t>Viitorului  15</t>
  </si>
  <si>
    <t>MS/F/00003/2004</t>
  </si>
  <si>
    <t>Asociatia Sportiva Dinamo Cipău</t>
  </si>
  <si>
    <t>Cipau</t>
  </si>
  <si>
    <t>Nr.201</t>
  </si>
  <si>
    <t>MS/F/00004/2004</t>
  </si>
  <si>
    <t>Asociatia Sportiva Cronos</t>
  </si>
  <si>
    <t>Viitorului   4</t>
  </si>
  <si>
    <t>MS/F/00005/2004</t>
  </si>
  <si>
    <t>Asociatia Sportiva Staruinta Sacalu de Pădure</t>
  </si>
  <si>
    <t>Sacalu dePadure</t>
  </si>
  <si>
    <t>Nr.345</t>
  </si>
  <si>
    <t>MS/F/00006/2004</t>
  </si>
  <si>
    <t>Asociatia Sportiva Oraseneasca</t>
  </si>
  <si>
    <t>Teilor  48</t>
  </si>
  <si>
    <t>MS/F/00007/2004</t>
  </si>
  <si>
    <t>Primăria Miercurea Nirajului</t>
  </si>
  <si>
    <t>Asociatia Sportiva Avantul Dîmbu</t>
  </si>
  <si>
    <t>Dimbu</t>
  </si>
  <si>
    <t>Principala</t>
  </si>
  <si>
    <t>MS/F/00008/2004</t>
  </si>
  <si>
    <t>Asociatia Sportiva Aida</t>
  </si>
  <si>
    <t>Bahnea</t>
  </si>
  <si>
    <t>Nr.88</t>
  </si>
  <si>
    <t>MS/F/00009/2004</t>
  </si>
  <si>
    <t>Asociatia Sportiva Prietenia Peris</t>
  </si>
  <si>
    <t>Peris</t>
  </si>
  <si>
    <t>Nr.319</t>
  </si>
  <si>
    <t>MS/F/00010/2004</t>
  </si>
  <si>
    <t>Asociatia Sportiva Comunala Milenium</t>
  </si>
  <si>
    <t>Vargata</t>
  </si>
  <si>
    <t>Nr.118</t>
  </si>
  <si>
    <t>MS/F/00011/2004</t>
  </si>
  <si>
    <t>Primăria Vărgata</t>
  </si>
  <si>
    <t>Asociatia Sportiva Escargo Tarnavei</t>
  </si>
  <si>
    <t>Prefabricatelor</t>
  </si>
  <si>
    <t>MS/F/00012/2004</t>
  </si>
  <si>
    <t>Asociatia Sportiva Formo</t>
  </si>
  <si>
    <t>Ghindari</t>
  </si>
  <si>
    <t>Nr.78</t>
  </si>
  <si>
    <t>MS/F/00013/2004</t>
  </si>
  <si>
    <t>Asociatia Sportiva Kinder</t>
  </si>
  <si>
    <t>Principala  1021</t>
  </si>
  <si>
    <t>MS/F/00014/2004</t>
  </si>
  <si>
    <t>Asociatia Sportiva Fotbal</t>
  </si>
  <si>
    <t>Uila</t>
  </si>
  <si>
    <t>Nr.35</t>
  </si>
  <si>
    <t>MS/F/00015/2004</t>
  </si>
  <si>
    <t>Asociatia Sportiva Steaua</t>
  </si>
  <si>
    <t>Dedrad</t>
  </si>
  <si>
    <t>MS/F/00016/2004</t>
  </si>
  <si>
    <t>Asociatia Sportiva Vointa Bogata</t>
  </si>
  <si>
    <t>Bogata</t>
  </si>
  <si>
    <t>Principala  411</t>
  </si>
  <si>
    <t>MS/F/00017/2004</t>
  </si>
  <si>
    <t>Primăria Bogata</t>
  </si>
  <si>
    <t>Asociatia Sportiva Unirea Cucerdea</t>
  </si>
  <si>
    <t>Cucerdea</t>
  </si>
  <si>
    <t>MS/F/00018/2004</t>
  </si>
  <si>
    <t>Asociatia Sportiva Vincere</t>
  </si>
  <si>
    <t>Trotusului  8</t>
  </si>
  <si>
    <t>MS/F/00019/2004</t>
  </si>
  <si>
    <t>Asociatia Sportiva Bekecs Măgherani</t>
  </si>
  <si>
    <t>Magherani</t>
  </si>
  <si>
    <t>Nr.115</t>
  </si>
  <si>
    <t>MS/F/00020/2004</t>
  </si>
  <si>
    <t>Asociatia Sportiva Pro Tenis</t>
  </si>
  <si>
    <t>Iernut</t>
  </si>
  <si>
    <t>Energeticii  1</t>
  </si>
  <si>
    <t>MS/F/00001/2005</t>
  </si>
  <si>
    <t>Asociatia Sportiva Omega</t>
  </si>
  <si>
    <t>Armatei   85</t>
  </si>
  <si>
    <t>MS/F/00002/2005</t>
  </si>
  <si>
    <t>Asociatia Sportiva Aquasport Muresul</t>
  </si>
  <si>
    <t>Cicio Pop    11</t>
  </si>
  <si>
    <t>MS/F/00003/2005</t>
  </si>
  <si>
    <t>Asociatia Sportiva Amicii Naturi</t>
  </si>
  <si>
    <t>MS/F/00004/2005</t>
  </si>
  <si>
    <t>Asociatia Sportiva Vointa Sâncraiul de Mureș</t>
  </si>
  <si>
    <t>MS/F/00005/2005</t>
  </si>
  <si>
    <t>Primăria Sâncraiul de Mureș</t>
  </si>
  <si>
    <t>Asociatia Sportiva Gaz Metan</t>
  </si>
  <si>
    <t>Danes</t>
  </si>
  <si>
    <t>MS/F/00006/2005</t>
  </si>
  <si>
    <t>Asociatia Sportiva Calimanul</t>
  </si>
  <si>
    <t>Principala  422</t>
  </si>
  <si>
    <t>MS/F/00007/2005</t>
  </si>
  <si>
    <t>Gr. Șc Vasile Netea Deda</t>
  </si>
  <si>
    <t>Asociatia Sportiva Vointa Cuiesd</t>
  </si>
  <si>
    <t>Cuiesd</t>
  </si>
  <si>
    <t>Principala 181</t>
  </si>
  <si>
    <t>MS/F/00008/2005</t>
  </si>
  <si>
    <t>Asociatia Sportiva Victoria Sărățeni</t>
  </si>
  <si>
    <t>Sarateni</t>
  </si>
  <si>
    <t>Kiraly  358</t>
  </si>
  <si>
    <t>MS/F/00009/2005</t>
  </si>
  <si>
    <t>Asociatia Sportiva Speranta Pogăceaua</t>
  </si>
  <si>
    <t>Pogaceaua</t>
  </si>
  <si>
    <t>Copacel   161</t>
  </si>
  <si>
    <t>MS/F/00010/2005</t>
  </si>
  <si>
    <t>Asociatia Sportiva Nyarad</t>
  </si>
  <si>
    <t>Eremitu</t>
  </si>
  <si>
    <t>Principala   542</t>
  </si>
  <si>
    <t>MS/F/00011/2005</t>
  </si>
  <si>
    <t>Primăria Eremitu</t>
  </si>
  <si>
    <t>Asociatia Sportiva Klarisz Euro Hilfe</t>
  </si>
  <si>
    <t>Ludusului  28</t>
  </si>
  <si>
    <t>MS/F/00001/2006</t>
  </si>
  <si>
    <t>Asociatia Sportiva Municipal</t>
  </si>
  <si>
    <t>M.Eminescu  12</t>
  </si>
  <si>
    <t>MS/F/00002/2006</t>
  </si>
  <si>
    <t>Primăria Reghin</t>
  </si>
  <si>
    <t>Asociatia Sportiva Izvorul</t>
  </si>
  <si>
    <t>Vatava</t>
  </si>
  <si>
    <t>Dumbrava  8</t>
  </si>
  <si>
    <t>MS/F/00003/2006</t>
  </si>
  <si>
    <t>Asociatia Sportiva Hodaceana</t>
  </si>
  <si>
    <t>Iernuteni  120</t>
  </si>
  <si>
    <t>MS/F/00004/2006</t>
  </si>
  <si>
    <t>Asociatia Sportiva Forta</t>
  </si>
  <si>
    <t>Sanpaul</t>
  </si>
  <si>
    <t>Principala  132</t>
  </si>
  <si>
    <t>MS/F/00005/2006</t>
  </si>
  <si>
    <t>Primăria Sânpaul</t>
  </si>
  <si>
    <t>Asociatia Sportiva Ivanesti</t>
  </si>
  <si>
    <t>Nr.121</t>
  </si>
  <si>
    <t>MS/F/00001/2007</t>
  </si>
  <si>
    <t>Asociatia Sportiva Outward Bound</t>
  </si>
  <si>
    <t>Gh.Doja  9</t>
  </si>
  <si>
    <t>MS/F/00002/2007</t>
  </si>
  <si>
    <t>Asociatia Sportiva Unirea Iclanzel</t>
  </si>
  <si>
    <t>Bd.1848     40</t>
  </si>
  <si>
    <t>MS/F/00003/2007</t>
  </si>
  <si>
    <t>Asociatia Sportiva AlivAsociatia Sportiva Sampetru</t>
  </si>
  <si>
    <t>Sang.de Campie</t>
  </si>
  <si>
    <t>Nr.123</t>
  </si>
  <si>
    <t>MS/F/00004/2007</t>
  </si>
  <si>
    <t>Asociatia Sportiva Murgesti</t>
  </si>
  <si>
    <t xml:space="preserve">Acatari   </t>
  </si>
  <si>
    <t>Murgesti  143</t>
  </si>
  <si>
    <t>MS/F/00005/2007</t>
  </si>
  <si>
    <t>Primăria Murgești</t>
  </si>
  <si>
    <t>Asociatia Sportiva Ajax</t>
  </si>
  <si>
    <t>Nr.2</t>
  </si>
  <si>
    <t>MS/F/00006/2007</t>
  </si>
  <si>
    <t>Asociatia Sportiva Muresul Cristești</t>
  </si>
  <si>
    <t>Cristesti</t>
  </si>
  <si>
    <t>Nr.611</t>
  </si>
  <si>
    <t>MS/F/00001/2008</t>
  </si>
  <si>
    <t>Asociatia Sportiva Loial</t>
  </si>
  <si>
    <t>Hetiur</t>
  </si>
  <si>
    <t>Nr.257</t>
  </si>
  <si>
    <t>MS/F/00002/2008</t>
  </si>
  <si>
    <t>Asociatia Sportiva Pas</t>
  </si>
  <si>
    <t>Pasareni</t>
  </si>
  <si>
    <t>Nr.209</t>
  </si>
  <si>
    <t>MS/F/00003/2008</t>
  </si>
  <si>
    <t>Asociatia Sportiva Maka</t>
  </si>
  <si>
    <t>MS/F/00004/2008</t>
  </si>
  <si>
    <t>Asociatia Sportiva Avantul Mica</t>
  </si>
  <si>
    <t>Nr.47</t>
  </si>
  <si>
    <t>MS/F/00005/2008</t>
  </si>
  <si>
    <t>Asociatia Sportiva Straduinta</t>
  </si>
  <si>
    <t>Roteni</t>
  </si>
  <si>
    <t>Nr.111</t>
  </si>
  <si>
    <t>MS/F/00006/2008</t>
  </si>
  <si>
    <t>Asociatia Sportiva Corunca</t>
  </si>
  <si>
    <t>Nr.108</t>
  </si>
  <si>
    <t>MS/F/00007/2008</t>
  </si>
  <si>
    <t>Asociatia Sportiva Nova Băgaciu</t>
  </si>
  <si>
    <t>Nr.112</t>
  </si>
  <si>
    <t>MS/F/00008/2008</t>
  </si>
  <si>
    <t>Primăria Băgaciu</t>
  </si>
  <si>
    <t>Asociatia Sportiva Starunta</t>
  </si>
  <si>
    <t>Galesti</t>
  </si>
  <si>
    <t>Nr.64</t>
  </si>
  <si>
    <t>MS/F/00009/2008</t>
  </si>
  <si>
    <t>Asociatia Sportiva Acatari</t>
  </si>
  <si>
    <t>Nr.214</t>
  </si>
  <si>
    <t>MS/F/00010/2008</t>
  </si>
  <si>
    <t>Asociatia Sportiva MSE 08</t>
  </si>
  <si>
    <t>Pandurilor  97</t>
  </si>
  <si>
    <t>MS/F/00011/2008</t>
  </si>
  <si>
    <t>Asociatia Sportiva Tarnava Vînători</t>
  </si>
  <si>
    <t>Principala   51</t>
  </si>
  <si>
    <t>MS/F/00014/2008</t>
  </si>
  <si>
    <t>Asociatia Sportiva Bradul Răstolița</t>
  </si>
  <si>
    <t>Rastolita</t>
  </si>
  <si>
    <t>MS/F/00012/2008</t>
  </si>
  <si>
    <t>Primăria Răstolița</t>
  </si>
  <si>
    <t>Asociatia Sportiva Olimpia Rîciu</t>
  </si>
  <si>
    <t>Riciu</t>
  </si>
  <si>
    <t>Gh.Sincai  70</t>
  </si>
  <si>
    <t>MS/F/00013/2008</t>
  </si>
  <si>
    <t>Primăria Râciu</t>
  </si>
  <si>
    <t>Asociatia Sportiva Baconsim</t>
  </si>
  <si>
    <t>Ludus</t>
  </si>
  <si>
    <t>Muresului  4</t>
  </si>
  <si>
    <t>MS/F/00015/2008</t>
  </si>
  <si>
    <t>Asociatia Sportiva Foresta</t>
  </si>
  <si>
    <t>Lunca Bradului</t>
  </si>
  <si>
    <t>Principala  188</t>
  </si>
  <si>
    <t>MS/F/00016/2008</t>
  </si>
  <si>
    <t>Asociatia Sportiva Unirea Bahnea</t>
  </si>
  <si>
    <t>G.Cosbuc</t>
  </si>
  <si>
    <t>MS/F/00017/2008</t>
  </si>
  <si>
    <t>Asociatia Sportiva Saschiz</t>
  </si>
  <si>
    <t>Saschiz</t>
  </si>
  <si>
    <t>Principala   46</t>
  </si>
  <si>
    <t>MS/F/00001/2009</t>
  </si>
  <si>
    <t>Primăria Saszchiz</t>
  </si>
  <si>
    <t>Asociatia Sportiva Olimpia Cîmpenița</t>
  </si>
  <si>
    <t>Cimpenita</t>
  </si>
  <si>
    <t>Principala   77</t>
  </si>
  <si>
    <t>MS/F/00002/2009</t>
  </si>
  <si>
    <t>Asociatia Sportiva Miercurea Nirajului</t>
  </si>
  <si>
    <t>Salciilor  19</t>
  </si>
  <si>
    <t>MS/F/00004/2009</t>
  </si>
  <si>
    <t>Asociatia Sportiva Stejarul Gurghiu</t>
  </si>
  <si>
    <t>Gurghiu</t>
  </si>
  <si>
    <t>Eroilor  6</t>
  </si>
  <si>
    <t>MS/F/00003/2009</t>
  </si>
  <si>
    <t>Asociatia Sportiva Procardia</t>
  </si>
  <si>
    <t>Ion Buteanu  5</t>
  </si>
  <si>
    <t>MS/F/00005/2009</t>
  </si>
  <si>
    <t>Asociatia Sportiva Balauser</t>
  </si>
  <si>
    <t>Balauser</t>
  </si>
  <si>
    <t>MS/F/00006/2009</t>
  </si>
  <si>
    <t>Asociatia Sportiva Sportting</t>
  </si>
  <si>
    <t>Nr.129</t>
  </si>
  <si>
    <t>MS/F/00007/2009</t>
  </si>
  <si>
    <t>Asociatia Sportiva Maris 2009</t>
  </si>
  <si>
    <t>Surianu  3</t>
  </si>
  <si>
    <t>MS/F/00008/2009</t>
  </si>
  <si>
    <t xml:space="preserve">Gimn. Liviu Rebreanu </t>
  </si>
  <si>
    <t>Asociatia Sportiva Vointa Beica de jos</t>
  </si>
  <si>
    <t>Beica de Jos</t>
  </si>
  <si>
    <t>MS/F/00009/2009</t>
  </si>
  <si>
    <t>Șc Gen. Beica de jos</t>
  </si>
  <si>
    <t>Asociatia Sportiva Scoala Teodor Mesaros</t>
  </si>
  <si>
    <t>Pandurilor 26</t>
  </si>
  <si>
    <t>MS/F/00010/2009</t>
  </si>
  <si>
    <t>Asociatia Sportiva Pogaceaua</t>
  </si>
  <si>
    <t>Nr.152</t>
  </si>
  <si>
    <t>MS/F/00011/2009</t>
  </si>
  <si>
    <t>Asociatia Sportiva Intelegerea Păsăreni</t>
  </si>
  <si>
    <t>Galateni  268</t>
  </si>
  <si>
    <t>MS/F/00012/2009</t>
  </si>
  <si>
    <t>Asociatia Sportiva Real Tăureni</t>
  </si>
  <si>
    <t>Nr.256</t>
  </si>
  <si>
    <t>MS/F/00013/2009</t>
  </si>
  <si>
    <t>Asociatia Sportiva Olimpia Suseni</t>
  </si>
  <si>
    <t>Principala  451</t>
  </si>
  <si>
    <t>MS/F/00014/2009</t>
  </si>
  <si>
    <t>Șc Gen Suseni</t>
  </si>
  <si>
    <t>Asociatia Sportiva DK Sovata</t>
  </si>
  <si>
    <t>Principala  54</t>
  </si>
  <si>
    <t>MS/F/00015/2009</t>
  </si>
  <si>
    <t>Gimn. Demeter Kazmer</t>
  </si>
  <si>
    <t>Asociatia Sportiva Scoala Generala Gurghiu</t>
  </si>
  <si>
    <t>Republicii  2</t>
  </si>
  <si>
    <t>MS/F/00016/2009</t>
  </si>
  <si>
    <t>Șc. Gen Gurghiu</t>
  </si>
  <si>
    <t>Asociatia Sportiva Excelssior</t>
  </si>
  <si>
    <t>Sighisoara</t>
  </si>
  <si>
    <t>Andrei Saguna 6</t>
  </si>
  <si>
    <t>MS/F/00017/2009</t>
  </si>
  <si>
    <t>Gimn. Aurel Mosora</t>
  </si>
  <si>
    <t>Asociatia Sportiva Chimia</t>
  </si>
  <si>
    <t>Gh.Doja  250</t>
  </si>
  <si>
    <t>MS/F/00018/2009</t>
  </si>
  <si>
    <t>Gimn Emil Dandea</t>
  </si>
  <si>
    <t>Asociatia Sportiva Eliade</t>
  </si>
  <si>
    <t>1 Dec.1918   31</t>
  </si>
  <si>
    <t>MS/F/00019/2009</t>
  </si>
  <si>
    <t>Colegiul Mircea Eliade</t>
  </si>
  <si>
    <t>Asociatia Sportiva Bradul Tg.Mures</t>
  </si>
  <si>
    <t>Gh.Marinescu 62</t>
  </si>
  <si>
    <t>MS/F/00020/2009</t>
  </si>
  <si>
    <t>Șc Gen Ion Vlasiu</t>
  </si>
  <si>
    <t>Asociatia Sportiva Bekecs</t>
  </si>
  <si>
    <t>Principala 28</t>
  </si>
  <si>
    <t>MS/F/00021/2009</t>
  </si>
  <si>
    <t>Șc Gen nr 2 Sovata</t>
  </si>
  <si>
    <t>Asociatia Sportiva Gera</t>
  </si>
  <si>
    <t>Principala 196</t>
  </si>
  <si>
    <t>MS/F/00022/2009</t>
  </si>
  <si>
    <t>Șc gen nr 1 Sovata</t>
  </si>
  <si>
    <t>Asociatia Sportiva Avram Iancu</t>
  </si>
  <si>
    <t>Gh.Doja  13</t>
  </si>
  <si>
    <t>MS/F/00023/2009</t>
  </si>
  <si>
    <t>Gr șc Ind Avram Iancu</t>
  </si>
  <si>
    <t>Asociatia Sportiva Sfantul Gheorghe Sang. De Padure</t>
  </si>
  <si>
    <t>Unirii   2</t>
  </si>
  <si>
    <t>MS/F/00024/2009</t>
  </si>
  <si>
    <t>Gr șc Sâng de Pad</t>
  </si>
  <si>
    <t>Asociatia Sportiva Gheorghe Sincai</t>
  </si>
  <si>
    <t>Bd.1848      55</t>
  </si>
  <si>
    <t>MS/F/00025/2009</t>
  </si>
  <si>
    <t>Gr. Șc. Gh Șincai</t>
  </si>
  <si>
    <t>Asociatia Sportiva Braduletul</t>
  </si>
  <si>
    <t>Nr.100</t>
  </si>
  <si>
    <t>MS/F/00026/2009</t>
  </si>
  <si>
    <t>Gr. Șc Ind Lunca Bradului</t>
  </si>
  <si>
    <t>Asociatia Sportiva Electro</t>
  </si>
  <si>
    <t>Livezeni  5</t>
  </si>
  <si>
    <t>MS/F/00027/2009</t>
  </si>
  <si>
    <t>Gr. Șc Electromureș Tg Ms</t>
  </si>
  <si>
    <t>Asociatia Sportiva Papiu</t>
  </si>
  <si>
    <t>Bernadi  12</t>
  </si>
  <si>
    <t>MS/F/00028/2009</t>
  </si>
  <si>
    <t>Colegiu Al. Papiu Ilarian Tg Mureș</t>
  </si>
  <si>
    <t>Asociatia Sportiva Nicolae Iorga</t>
  </si>
  <si>
    <t>Dunbravei   27</t>
  </si>
  <si>
    <t>MS/F/00029/2009</t>
  </si>
  <si>
    <t>Gimn. Nicolae iorga Sigh.</t>
  </si>
  <si>
    <t xml:space="preserve">Asociatia Sportiva Viitorul Cuci </t>
  </si>
  <si>
    <t>Principala  134</t>
  </si>
  <si>
    <t>MS/F/00030/2009</t>
  </si>
  <si>
    <t>Șc Gen Cuci</t>
  </si>
  <si>
    <t>Asociatia Sportiva Aurel Persu</t>
  </si>
  <si>
    <t>Milcovului 1-5</t>
  </si>
  <si>
    <t>MS/F/00031/2009</t>
  </si>
  <si>
    <t>Gr. Șc Aurel Perșu</t>
  </si>
  <si>
    <t>Asociatia Sportiva Nicolae Balcescu</t>
  </si>
  <si>
    <t>Ialomitei  2</t>
  </si>
  <si>
    <t>MS/F/00032/2009</t>
  </si>
  <si>
    <t>Gimn. Nicoale Bălcescu Tg Ms</t>
  </si>
  <si>
    <t>Asociatia Sportiva Unirea Tg.Mureș</t>
  </si>
  <si>
    <t>Mihai Viteazu 17</t>
  </si>
  <si>
    <t>MS/F/00033/2009</t>
  </si>
  <si>
    <t>Colegiu Naț. Unirea tg mus</t>
  </si>
  <si>
    <t>Asociatia Sportiva Citius Altius Fortius</t>
  </si>
  <si>
    <t>Gh.Doja 11</t>
  </si>
  <si>
    <t>MS/F/00034/2009</t>
  </si>
  <si>
    <t>Șc Gen nr 2 Tg Mureș</t>
  </si>
  <si>
    <t>Asociatia Sportiva Sfantul Gheorghe Sang. De Mureș</t>
  </si>
  <si>
    <t>Tofalau  610</t>
  </si>
  <si>
    <t>MS/F/00035/2009</t>
  </si>
  <si>
    <t xml:space="preserve">Șc gen Sf Gh </t>
  </si>
  <si>
    <t>Asociatia Sportiva MIU</t>
  </si>
  <si>
    <t>Tache Ionescu 18</t>
  </si>
  <si>
    <t>MS/F/00036/2009</t>
  </si>
  <si>
    <t>Gr.  Șc ind Ușoara Sigh</t>
  </si>
  <si>
    <t>Asociatia Sportiva Traian</t>
  </si>
  <si>
    <t>Republicii  92</t>
  </si>
  <si>
    <t>MS/F/00037/2009</t>
  </si>
  <si>
    <t>Gimn. Traian Târnăveni</t>
  </si>
  <si>
    <t>Asociatia Sportiva Bolyai</t>
  </si>
  <si>
    <t>Bolyai  3</t>
  </si>
  <si>
    <t>MS/F/00038/2009</t>
  </si>
  <si>
    <t>Lic Teoretic Bolyai Farkas</t>
  </si>
  <si>
    <t>Asociatia Sportiva Stiinta Valea Largă</t>
  </si>
  <si>
    <t>Principala 180</t>
  </si>
  <si>
    <t>MS/F/00039/2009</t>
  </si>
  <si>
    <t>Șc Gen Valea Largă</t>
  </si>
  <si>
    <t>Asociatia Sportiva Avramut</t>
  </si>
  <si>
    <t>Soimilor   27</t>
  </si>
  <si>
    <t>MS/F/00040/2009</t>
  </si>
  <si>
    <t>Asociatia Sportiva Cutezatorii</t>
  </si>
  <si>
    <t>Muncii  17</t>
  </si>
  <si>
    <t>MS/F/00001/2010</t>
  </si>
  <si>
    <t>Gimn. Mihai Viteazu Tg mureș</t>
  </si>
  <si>
    <t>Asociatia Sportiva Viitorul Pro</t>
  </si>
  <si>
    <t>Crinului  2</t>
  </si>
  <si>
    <t>MS/F/00002/2010</t>
  </si>
  <si>
    <t>Șc gen Ion Vlăduțiu Luduș</t>
  </si>
  <si>
    <t>Asociatia Sportiva Scoala Generala Cornești</t>
  </si>
  <si>
    <t>Principala 432</t>
  </si>
  <si>
    <t>MS/F/00003/2010</t>
  </si>
  <si>
    <t>Șc gen Gornești</t>
  </si>
  <si>
    <t>Asociatia Sportiva Teodor Mesaros 14</t>
  </si>
  <si>
    <t>T.Vladimirescu</t>
  </si>
  <si>
    <t>MS/F/00004/2010</t>
  </si>
  <si>
    <t>Gimn. Dacia Tg Ms</t>
  </si>
  <si>
    <t>Asociatia Sportiva Ioan Bujor</t>
  </si>
  <si>
    <t>Republicii  15</t>
  </si>
  <si>
    <t>MS/F/00005/2010</t>
  </si>
  <si>
    <t>Gr. Șc Ioan Bojor Reghin</t>
  </si>
  <si>
    <t>Asociatia Sportiva Comlodul</t>
  </si>
  <si>
    <t>Gh.Sincai   100</t>
  </si>
  <si>
    <t>MS/F/00006/2010</t>
  </si>
  <si>
    <t>Șc Gen Gh Șincai Râciu</t>
  </si>
  <si>
    <t>Asociatia Sportiva Grup Sc.Industrial</t>
  </si>
  <si>
    <t>MS/F/00007/2010</t>
  </si>
  <si>
    <t>Gr. Ind Luduș</t>
  </si>
  <si>
    <t>Asociatia Sportiva Andrei Barsanu</t>
  </si>
  <si>
    <t>Republicii</t>
  </si>
  <si>
    <t>MS/F/00008/2010</t>
  </si>
  <si>
    <t>Lic Andrei Bârsanu Târn</t>
  </si>
  <si>
    <t>Asociatia Sportiva Al.I.Cuza</t>
  </si>
  <si>
    <t>Baraganului</t>
  </si>
  <si>
    <t>MS/F/00009/2010</t>
  </si>
  <si>
    <t>Gimn. Al Ioan Cuza Tg Mureș</t>
  </si>
  <si>
    <t>Asociatia Sportiva MDK</t>
  </si>
  <si>
    <t>Scolii  551</t>
  </si>
  <si>
    <t>MS/F/00010/2010</t>
  </si>
  <si>
    <t>Șc Gen Nyulas Eremitu</t>
  </si>
  <si>
    <t>Asociatia Sportiva Liceenii Luduseni</t>
  </si>
  <si>
    <t>MS/F/00011/2010</t>
  </si>
  <si>
    <t>Gr. Șc Ind Luduș</t>
  </si>
  <si>
    <t>Asociatia Sportiva Liceum</t>
  </si>
  <si>
    <t>Nirajului  3</t>
  </si>
  <si>
    <t>MS/F/00012/2010</t>
  </si>
  <si>
    <t>Gr Șc Bocskai Istvan</t>
  </si>
  <si>
    <t>Asociatia Sportiva Economic</t>
  </si>
  <si>
    <t>Calimanului  1</t>
  </si>
  <si>
    <t>MS/F/00013/2010</t>
  </si>
  <si>
    <t>Colegiul ec Trans Tg Mureș</t>
  </si>
  <si>
    <t>Asociatia Sportiva Speranta Tg.Mureș</t>
  </si>
  <si>
    <t>Hunedoarei  38</t>
  </si>
  <si>
    <t>MS/F/00014/2010</t>
  </si>
  <si>
    <t>Șc Gen.  Serafim Duicu Tg Ms</t>
  </si>
  <si>
    <t>Asociatia Sportiva Viitorul Miheșu Câmpie</t>
  </si>
  <si>
    <t>Mihesu  Campie</t>
  </si>
  <si>
    <t>M.Eminescu   6</t>
  </si>
  <si>
    <t>MS/F/00015/2010</t>
  </si>
  <si>
    <t>Șc gen Miheșu de câmpie</t>
  </si>
  <si>
    <t>Asociatia Sportiva Traian Vuia</t>
  </si>
  <si>
    <t>Gh.Doja  102</t>
  </si>
  <si>
    <t>MS/F/00016/2010</t>
  </si>
  <si>
    <t>Gr. Șc Traian Vuia Tg Ms</t>
  </si>
  <si>
    <t>Asociatia Sportiva Speranta Sărmașu</t>
  </si>
  <si>
    <t>Republicii  98</t>
  </si>
  <si>
    <t>MS/F/00017/2010</t>
  </si>
  <si>
    <t>Gr Șc Samuel Micu Sărmas</t>
  </si>
  <si>
    <t>Asociatia Sportiva Guga 10</t>
  </si>
  <si>
    <t>Cernavoda  2</t>
  </si>
  <si>
    <t>MS/F/00018/2010</t>
  </si>
  <si>
    <t>Gimn. Romulus Guga Tg Mureș</t>
  </si>
  <si>
    <t>Asociatia Sportiva Fogarasi Samuel</t>
  </si>
  <si>
    <t>Principala  248</t>
  </si>
  <si>
    <t>MS/F/00019/2010</t>
  </si>
  <si>
    <t>Șc gen Fagarasi Samuel Gânețti</t>
  </si>
  <si>
    <t>Asociatia Sportiva DF</t>
  </si>
  <si>
    <t>Niercurea Niraj</t>
  </si>
  <si>
    <t>Zorilor  16</t>
  </si>
  <si>
    <t>MS/F/00020/2010</t>
  </si>
  <si>
    <t>Șc Gen Miercurea Nirajului</t>
  </si>
  <si>
    <t>Asociatia Sportiva Skorpion</t>
  </si>
  <si>
    <t>Sardu Nirajului</t>
  </si>
  <si>
    <t>Sat Beu  68</t>
  </si>
  <si>
    <t>MS/F/00021/2010</t>
  </si>
  <si>
    <t>Asociatia Sportiva Forestierul</t>
  </si>
  <si>
    <t>Iernuteni  2-8</t>
  </si>
  <si>
    <t>MS/F/00022/2010</t>
  </si>
  <si>
    <t>Asociatia Sportiva Muresul Lechința</t>
  </si>
  <si>
    <t>Lechinta</t>
  </si>
  <si>
    <t>Nr.71</t>
  </si>
  <si>
    <t>MS/F/00023/2010</t>
  </si>
  <si>
    <t>Asociatia Sportiva Unirea Tricolor</t>
  </si>
  <si>
    <t>Custelnic  96</t>
  </si>
  <si>
    <t>MS/F/00024/2010</t>
  </si>
  <si>
    <t>Asociatia Sportiva Juventus Sânger</t>
  </si>
  <si>
    <t>Podul Sarpii 287</t>
  </si>
  <si>
    <t>MS/F/00025/2010</t>
  </si>
  <si>
    <t>Asociatia Sportiva Pro Scola</t>
  </si>
  <si>
    <t>MS/F/00026/2010</t>
  </si>
  <si>
    <t>Asociatia Sportiva Europa</t>
  </si>
  <si>
    <t>Horea  19</t>
  </si>
  <si>
    <t>MS/F/00027/2010</t>
  </si>
  <si>
    <t>Gimn Europa Tg Ms</t>
  </si>
  <si>
    <t>Asociatia Sportiva Petru Maior</t>
  </si>
  <si>
    <t>Garii  20</t>
  </si>
  <si>
    <t>MS/F/00001/2011</t>
  </si>
  <si>
    <t>Gr Șc petru maior Reghin</t>
  </si>
  <si>
    <t>Asociatia Sportiva Lucian Blaga</t>
  </si>
  <si>
    <t>Vanatorilor  29</t>
  </si>
  <si>
    <t>MS/F/00002/2011</t>
  </si>
  <si>
    <t>Lic Lucian Blaga reghin</t>
  </si>
  <si>
    <t>Asociatia Sportiva Tudor 20</t>
  </si>
  <si>
    <t>Cutezantei  51</t>
  </si>
  <si>
    <t>MS/F/00003/2011</t>
  </si>
  <si>
    <t>Gimn Tudor Vladimrescu Tg Ms</t>
  </si>
  <si>
    <t>Asociatia Sportiva Zaharia Boiu</t>
  </si>
  <si>
    <t>Crizantemelor 20</t>
  </si>
  <si>
    <t>MS/F/00004/2011</t>
  </si>
  <si>
    <t>Gimn. Zaharia Boiu Sigh</t>
  </si>
  <si>
    <t>Asociatia Sportiva Sportivilor Scolari</t>
  </si>
  <si>
    <t>Republicii 58</t>
  </si>
  <si>
    <t>MS/F/00005/2011</t>
  </si>
  <si>
    <t>Șc Gen Zau de câmpie</t>
  </si>
  <si>
    <t>Asociatia Sportiva Soimii Târnăveni</t>
  </si>
  <si>
    <t>Aleea Garii  16</t>
  </si>
  <si>
    <t>MS/F/00006/2011</t>
  </si>
  <si>
    <t>Asociatia Sportiva Viitorul Bogata</t>
  </si>
  <si>
    <t>Principala  133</t>
  </si>
  <si>
    <t>MS/F/00007/2011</t>
  </si>
  <si>
    <t>Șc gen Bogata</t>
  </si>
  <si>
    <t>Asociatia Sportiva Ski &amp; Bike</t>
  </si>
  <si>
    <t>Pandurilor  72</t>
  </si>
  <si>
    <t>MS/F/00008/2011</t>
  </si>
  <si>
    <t>Asociatia Sportiva Viitorul Tg.Mureș</t>
  </si>
  <si>
    <t>Constructorilor</t>
  </si>
  <si>
    <t>MS/F/00009/2011</t>
  </si>
  <si>
    <t>Șc gen nr 7 Tg Ms</t>
  </si>
  <si>
    <t>Asociatia Sportiva EKE Sport</t>
  </si>
  <si>
    <t>Sarguintei  10</t>
  </si>
  <si>
    <t>MS/F/00010/2011</t>
  </si>
  <si>
    <t>Asociatia Sportiva Salvatorilor Sp.Montani Mures</t>
  </si>
  <si>
    <t>Koos Ferencz  14</t>
  </si>
  <si>
    <t>MS/F/00011/2011</t>
  </si>
  <si>
    <t>Asociatia Sportiva Szabedi Furgelabak</t>
  </si>
  <si>
    <t>Sabed</t>
  </si>
  <si>
    <t>MS/F/00012/2011</t>
  </si>
  <si>
    <t>Asociatia Sportiva Suplac</t>
  </si>
  <si>
    <t>Suplac</t>
  </si>
  <si>
    <t>Principala 241</t>
  </si>
  <si>
    <t>MS/F/00013/2011</t>
  </si>
  <si>
    <t>Asociatia Sportiva Bozias</t>
  </si>
  <si>
    <t>Fabricii nr.4</t>
  </si>
  <si>
    <t>MS/F/00001/2012</t>
  </si>
  <si>
    <t xml:space="preserve">Gimn. Vasile Moldovan </t>
  </si>
  <si>
    <t>Asociatia Sportiva Elita</t>
  </si>
  <si>
    <t>Vadului  32</t>
  </si>
  <si>
    <t>MS/F/00002/2012</t>
  </si>
  <si>
    <t>Asociatia Sportiva Mini-Max</t>
  </si>
  <si>
    <t>Gh.Doja  67</t>
  </si>
  <si>
    <t>MS/F/00003/2012</t>
  </si>
  <si>
    <t>Asociatia Sportiva Sarateni</t>
  </si>
  <si>
    <t>Nr.270</t>
  </si>
  <si>
    <t>MS/F/00004/2012</t>
  </si>
  <si>
    <t>Șc Gen Sărățeni</t>
  </si>
  <si>
    <t>Asociatia Sportiva MBX Athletic</t>
  </si>
  <si>
    <t>Luceafarului 1</t>
  </si>
  <si>
    <t>MS/F/00005/2012</t>
  </si>
  <si>
    <t>Asociatia Sportiva Korfball Simpatie</t>
  </si>
  <si>
    <t>MS/F/00006/2012</t>
  </si>
  <si>
    <t>Asociatia Sportiva Pescarii</t>
  </si>
  <si>
    <t>Principala  398</t>
  </si>
  <si>
    <t>MS/F/00007/2012</t>
  </si>
  <si>
    <t>Asociatia Sportiva Viitorul Vînători</t>
  </si>
  <si>
    <t>Principala  231</t>
  </si>
  <si>
    <t>MS/F/00008/2012</t>
  </si>
  <si>
    <t>Șc Gen Petre Popescu</t>
  </si>
  <si>
    <t>Asociatia Sportiva Viitorul Berghia</t>
  </si>
  <si>
    <t>Nr.231</t>
  </si>
  <si>
    <t>MS/F/00009/2012</t>
  </si>
  <si>
    <t>Asociatia Sportiva Sugar Szentharomsag</t>
  </si>
  <si>
    <t>Troita  149</t>
  </si>
  <si>
    <t>MS/F/00010/2012</t>
  </si>
  <si>
    <t>Primăria Gălești</t>
  </si>
  <si>
    <t>Asociatia Sportiva Siculus Trei Sate</t>
  </si>
  <si>
    <t xml:space="preserve">Ghindari  </t>
  </si>
  <si>
    <t>Nr.79</t>
  </si>
  <si>
    <t>MS/F/00011/2012</t>
  </si>
  <si>
    <t>Primăria ghindar</t>
  </si>
  <si>
    <t>Asociatia Sportiva Depo</t>
  </si>
  <si>
    <t>Chendu</t>
  </si>
  <si>
    <t>MS/F/00012/2012</t>
  </si>
  <si>
    <t>Asociatia Sportiva Szekelybere</t>
  </si>
  <si>
    <t>Bereni</t>
  </si>
  <si>
    <t>Eremieni  42</t>
  </si>
  <si>
    <t>MS/F/00013/2012</t>
  </si>
  <si>
    <t>Primăria Bereni</t>
  </si>
  <si>
    <t>Asociatia Sportiva Atletic Kids</t>
  </si>
  <si>
    <t>Petru Maior 132</t>
  </si>
  <si>
    <t>MS/F/00014/2012</t>
  </si>
  <si>
    <t>Asociatia Sportiva Victoria Caluseri</t>
  </si>
  <si>
    <t>Petru Dobra 14</t>
  </si>
  <si>
    <t>MS/F/00015/2012</t>
  </si>
  <si>
    <t>Asociatia Sportiva Szekelykal</t>
  </si>
  <si>
    <t>Caluseri</t>
  </si>
  <si>
    <t>Nr.173</t>
  </si>
  <si>
    <t>MS/F/00016/2012</t>
  </si>
  <si>
    <t>Asociatia Sportiva Avantul Tusinu</t>
  </si>
  <si>
    <t>Tusinu</t>
  </si>
  <si>
    <t>MS/F/00017/2012</t>
  </si>
  <si>
    <t>Asociatia Sportiva Transil 2008</t>
  </si>
  <si>
    <t>MS/F/00018/2012</t>
  </si>
  <si>
    <t>Asociatia Sportiva Emil Dragan</t>
  </si>
  <si>
    <t>Ungheni</t>
  </si>
  <si>
    <t>Principala 107</t>
  </si>
  <si>
    <t>MS/F/00019/2012</t>
  </si>
  <si>
    <t>Șc Gen Emil Drăgan Ungheni</t>
  </si>
  <si>
    <t>Asociatia Sportiva Mica Star</t>
  </si>
  <si>
    <t>MS/F/00020/2012</t>
  </si>
  <si>
    <t>Șc gen Deaj</t>
  </si>
  <si>
    <t>Asociatia Sportiva Luceafarul Reghin</t>
  </si>
  <si>
    <t>Petru Maior  11</t>
  </si>
  <si>
    <t>MS/F/00021/2012</t>
  </si>
  <si>
    <t>Gimn. Alex Ceușeanu Reghin</t>
  </si>
  <si>
    <t>Asociatia Sportiva Keresztur</t>
  </si>
  <si>
    <t>Scolii   309</t>
  </si>
  <si>
    <t>MS/F/00001/2013</t>
  </si>
  <si>
    <t>Șc gen Cristești</t>
  </si>
  <si>
    <t>Asociatia Sportiva Montana H2M</t>
  </si>
  <si>
    <t>Pandurilor  17</t>
  </si>
  <si>
    <t>MS/F/00002/2013</t>
  </si>
  <si>
    <t>Asociatia Sportiva Paradisul Copiilor</t>
  </si>
  <si>
    <t>Nr.386</t>
  </si>
  <si>
    <t>MS/F/00003/2013</t>
  </si>
  <si>
    <t>Șc gen Dănilă Stuparu</t>
  </si>
  <si>
    <t>Asociatia Sportiva Team Sport</t>
  </si>
  <si>
    <t>Stelelor  21</t>
  </si>
  <si>
    <t>MS/F/00004/2013</t>
  </si>
  <si>
    <t>Asociatia Sportiva Avantul Sânpetru de Câmpie</t>
  </si>
  <si>
    <t>Sanpetru Camp.</t>
  </si>
  <si>
    <t>Principala 238</t>
  </si>
  <si>
    <t>MS/F/00005/2013</t>
  </si>
  <si>
    <t>Primăria Sâmpetru</t>
  </si>
  <si>
    <t>Asociatia Sportiva Viitorul Ceuaș</t>
  </si>
  <si>
    <t>Ceausu Campie</t>
  </si>
  <si>
    <t>Nr.289</t>
  </si>
  <si>
    <t>MS/F/00006/2013</t>
  </si>
  <si>
    <t>Asociatia Sportiva Fortuna</t>
  </si>
  <si>
    <t>Ernei</t>
  </si>
  <si>
    <t>Principala  417</t>
  </si>
  <si>
    <t>MS/F/00007/2013</t>
  </si>
  <si>
    <t>Asociatia Sportiva Avantul Băgaciu</t>
  </si>
  <si>
    <t>Nr.85</t>
  </si>
  <si>
    <t>MS/F/00001/2014</t>
  </si>
  <si>
    <t>Asociatia Sportiva Viitorul Deleni</t>
  </si>
  <si>
    <t>Deleni</t>
  </si>
  <si>
    <t>Nr.342</t>
  </si>
  <si>
    <t>MS/F/00002/2014</t>
  </si>
  <si>
    <t>Asociatia Sportiva Bulldogs</t>
  </si>
  <si>
    <t>Ciucas  1</t>
  </si>
  <si>
    <t>MS/F/00003/2014</t>
  </si>
  <si>
    <t>Asociatia Sportiva Școala de Karate Dragon</t>
  </si>
  <si>
    <t>Principala 59</t>
  </si>
  <si>
    <t>MS/F/00004/2014</t>
  </si>
  <si>
    <t>Asociatia Sportiva Real Valea Largă</t>
  </si>
  <si>
    <t>Nr.250</t>
  </si>
  <si>
    <t>MS/F/00005/2014</t>
  </si>
  <si>
    <t>Asociatia Sportiva Atletic Tg.Mureș</t>
  </si>
  <si>
    <t>Cutezantei   63</t>
  </si>
  <si>
    <t>MS/F/00006/2014</t>
  </si>
  <si>
    <t>Asociatia Sportiva Inter Hartau</t>
  </si>
  <si>
    <t>Hartau</t>
  </si>
  <si>
    <t>Nr.67</t>
  </si>
  <si>
    <t>MS/F/00007/2014</t>
  </si>
  <si>
    <t>Asociatia Sportiva Atletic Rîciu</t>
  </si>
  <si>
    <t>Targului  13</t>
  </si>
  <si>
    <t>MS/F/00008/2014</t>
  </si>
  <si>
    <t xml:space="preserve">Asociatia Sportiva Transilvania </t>
  </si>
  <si>
    <t>Republicii  55</t>
  </si>
  <si>
    <t>MS/F/00001/2015</t>
  </si>
  <si>
    <t>Șc gen nr 1 Luduș</t>
  </si>
  <si>
    <t>Asociatia Sportiva Vointa Târnăveni</t>
  </si>
  <si>
    <t>Vadului   4</t>
  </si>
  <si>
    <t>MS/F/00002/2015</t>
  </si>
  <si>
    <t>Asociatia Sportiva Renasterea</t>
  </si>
  <si>
    <t>MS/F/00003/2015</t>
  </si>
  <si>
    <t>Asociatia Sportiva Nyaradballoon Sky Team</t>
  </si>
  <si>
    <t>Campul Cetatii40</t>
  </si>
  <si>
    <t>MS/F/00004/2015</t>
  </si>
  <si>
    <t>Asociatia Sportiva Dombo</t>
  </si>
  <si>
    <t>Dambau</t>
  </si>
  <si>
    <t>Mica  nr.46</t>
  </si>
  <si>
    <t>MS/F/00005/2015</t>
  </si>
  <si>
    <t>Asociatia Sportiva Luceafarul Șincai</t>
  </si>
  <si>
    <t>Principala 167</t>
  </si>
  <si>
    <t>MS/F/00006/2015</t>
  </si>
  <si>
    <t>Asociatia Sportiva Tarnaveni Cycling</t>
  </si>
  <si>
    <t>Soimilor    98</t>
  </si>
  <si>
    <t>MS/F/00007/2015</t>
  </si>
  <si>
    <t>Asociatia Sportiva Pedagogica</t>
  </si>
  <si>
    <t>Papiu Ilarian 37</t>
  </si>
  <si>
    <t>MS/F/00001/2016</t>
  </si>
  <si>
    <t>Lic ped Mihai Eminescu Tg Ms</t>
  </si>
  <si>
    <t>Asociatia Sportiva Eu.AS.FB.</t>
  </si>
  <si>
    <t>Pomilor</t>
  </si>
  <si>
    <t>MS/F/00002/2016</t>
  </si>
  <si>
    <t>Șc gen Florea Bogdan Reghin</t>
  </si>
  <si>
    <t>Asociatia Sportiva Școlara Sancrai-Nazna</t>
  </si>
  <si>
    <t>Principala  178</t>
  </si>
  <si>
    <t>MS/F/00003/2016</t>
  </si>
  <si>
    <t>Șc Gen Sâncraiul de Ms</t>
  </si>
  <si>
    <t>Asociatia Sportiva A.Maior</t>
  </si>
  <si>
    <t>Scolii  3</t>
  </si>
  <si>
    <t>MS/F/00004/2016</t>
  </si>
  <si>
    <t>Șc Gen Augustin Maior</t>
  </si>
  <si>
    <t>Asociatia Sportiva Avantul Chețani</t>
  </si>
  <si>
    <t>Chetani</t>
  </si>
  <si>
    <t>Nr.40</t>
  </si>
  <si>
    <t>MS/F/00005/2016</t>
  </si>
  <si>
    <t>Asociatia Sportiva Liceul Catolic</t>
  </si>
  <si>
    <t>M.Viteazul  15</t>
  </si>
  <si>
    <t>MS/F/00006/2016</t>
  </si>
  <si>
    <t>Liceul catolic Tg Mureș</t>
  </si>
  <si>
    <t>Asociatia Sportiva Victoria Sighișoara</t>
  </si>
  <si>
    <t>Horia Teculescu</t>
  </si>
  <si>
    <t>MS/F/00007/2016</t>
  </si>
  <si>
    <t>Gimn. Miron Neagu Sighișoara</t>
  </si>
  <si>
    <t>Asociatia Sportiva Atletic Batoș</t>
  </si>
  <si>
    <t>Dedrad  47</t>
  </si>
  <si>
    <t>MS/F/00008/2016</t>
  </si>
  <si>
    <t>Asociatia Sportiva Jisz</t>
  </si>
  <si>
    <t>MS/F/00009/2016</t>
  </si>
  <si>
    <t>Asociatia Sportiva Speranta Iernut</t>
  </si>
  <si>
    <t>Eminescu  3</t>
  </si>
  <si>
    <t>MS/F/00001/2017</t>
  </si>
  <si>
    <t>Șc Gimn Iernut</t>
  </si>
  <si>
    <t>Asociatia Sportiva Paeonia 2002</t>
  </si>
  <si>
    <t>Republicii  18</t>
  </si>
  <si>
    <t>MS/F/00002/2017</t>
  </si>
  <si>
    <t>Asociatia Sportiva Fair Play Mures</t>
  </si>
  <si>
    <t>Marton Aron 11</t>
  </si>
  <si>
    <t>MS/F/00003/2017</t>
  </si>
  <si>
    <t>Asociatia Sportiva Viitorul Apalina</t>
  </si>
  <si>
    <t>Semanatorilor 16</t>
  </si>
  <si>
    <t>MS/F/00004/2017</t>
  </si>
  <si>
    <t>Asociatia Sportiva Delta One Team</t>
  </si>
  <si>
    <t>Tineretului  58</t>
  </si>
  <si>
    <t>MS/F/00005/2017</t>
  </si>
  <si>
    <t>Asociatia Sportiva George Cosbuc</t>
  </si>
  <si>
    <t>Moldovei  30</t>
  </si>
  <si>
    <t>MS/F/00001/2018</t>
  </si>
  <si>
    <t>Șc Gen George Coșbuc Tg Mureș</t>
  </si>
  <si>
    <t>Asociatia Sportiva Tineretul Târnăveni</t>
  </si>
  <si>
    <t>Victoriei 21</t>
  </si>
  <si>
    <t>MS/F/00002/2018</t>
  </si>
  <si>
    <t>Colegiul Tehnic Târnăveni</t>
  </si>
  <si>
    <t>Asociatia Sportiva Active 7</t>
  </si>
  <si>
    <t>Parangului  2</t>
  </si>
  <si>
    <t>MS/F/00003/2018</t>
  </si>
  <si>
    <t>z</t>
  </si>
  <si>
    <t>Asociatia Sportiva Viitorul Grebeniș</t>
  </si>
  <si>
    <t>Grebenis</t>
  </si>
  <si>
    <t>MS/F/00004/2018</t>
  </si>
  <si>
    <t>Asociatia Sportiva Academia Muresul2018</t>
  </si>
  <si>
    <t>Somesului 1</t>
  </si>
  <si>
    <t>MS/F/00005/2018</t>
  </si>
  <si>
    <t>Asociașia Sportivă Marosvasarhelyi Sport Egyesulet 1898</t>
  </si>
  <si>
    <t>Aurel Filimon nr 28</t>
  </si>
  <si>
    <t>MS/F/00002/2019</t>
  </si>
  <si>
    <t>Asociația Sportivă FK Koronka</t>
  </si>
  <si>
    <t>Principală 210</t>
  </si>
  <si>
    <t>MS/F/00003/2019</t>
  </si>
  <si>
    <t>Asociatia Sportiva Ciclistilor deAnduranta</t>
  </si>
  <si>
    <t>Sever Axente 2</t>
  </si>
  <si>
    <t>MS/F/00001/2019</t>
  </si>
  <si>
    <t>Asociația Sportivă Viitorul Sighișoara</t>
  </si>
  <si>
    <t>Boiu/Topa nr 34</t>
  </si>
  <si>
    <t>MS/F/00004/2019</t>
  </si>
  <si>
    <t>nr. 0072239</t>
  </si>
  <si>
    <t>Asociația Sportivă Cadeți</t>
  </si>
  <si>
    <t>str. Aleea Săvinești nr 10</t>
  </si>
  <si>
    <t>MS/F/00001/2020</t>
  </si>
  <si>
    <t>nr. 0072240</t>
  </si>
  <si>
    <t>Asociația Sportivă ”The Guys” Târgu Mureș</t>
  </si>
  <si>
    <t>Str. Evreilor Martiri nr 24</t>
  </si>
  <si>
    <t>MS/F/00002/2020</t>
  </si>
  <si>
    <t>nr. 0072241</t>
  </si>
  <si>
    <t>Asociația Sportivă de Fotbal Pogăceaua</t>
  </si>
  <si>
    <t>Pogăceaua</t>
  </si>
  <si>
    <t>sat Pogăceaua nr 324</t>
  </si>
  <si>
    <t>MS/F/00003/2020</t>
  </si>
  <si>
    <t>nr. 0072242</t>
  </si>
  <si>
    <t>Asociația Sportivă MAK</t>
  </si>
  <si>
    <t>Sântana de Mureș</t>
  </si>
  <si>
    <t>Str. Mureșului nr 9</t>
  </si>
  <si>
    <t>MS/F/00001/2021</t>
  </si>
  <si>
    <t>nr. 0072243</t>
  </si>
  <si>
    <t>Asociația Sportivă Viitorul Haranglab</t>
  </si>
  <si>
    <t>nr. 251</t>
  </si>
  <si>
    <t>MS/F/00002/2021</t>
  </si>
  <si>
    <t>Asociația Sportivă Câmpia Râciu</t>
  </si>
  <si>
    <t>Râciu</t>
  </si>
  <si>
    <t>Str. Gheorghe Șincai, nr 72</t>
  </si>
  <si>
    <t>MS/F/00003/2021</t>
  </si>
  <si>
    <t>Nr inscr in CIS</t>
  </si>
  <si>
    <t>STATUS CIS</t>
  </si>
  <si>
    <t>Sport Columbpfil</t>
  </si>
  <si>
    <t>Proc</t>
  </si>
  <si>
    <t>Disc Sp</t>
  </si>
  <si>
    <t>Rank</t>
  </si>
  <si>
    <t>Ord</t>
  </si>
  <si>
    <t>Nr Str active in Sst Comp</t>
  </si>
  <si>
    <t>Nr afliate verificate</t>
  </si>
  <si>
    <t>Procent din total</t>
  </si>
  <si>
    <t>Nr Str afiliate</t>
  </si>
  <si>
    <t>Total individual</t>
  </si>
  <si>
    <t>Discipline sportive</t>
  </si>
  <si>
    <t>Nr Structuri cu pers. juridica CIS</t>
  </si>
  <si>
    <t>TOTAL Dis.Sp</t>
  </si>
  <si>
    <t>Alpinism si Escalada</t>
  </si>
  <si>
    <t>Arte Martiale de Contact</t>
  </si>
  <si>
    <t>Arte martiale mixte - MMA</t>
  </si>
  <si>
    <t>Hochei pe Gheata</t>
  </si>
  <si>
    <t>Hochei pe Iarba</t>
  </si>
  <si>
    <t>Schi nautic si Wakeboard</t>
  </si>
  <si>
    <t>Sportul pt .persoane cu nevoi speciale</t>
  </si>
  <si>
    <t>Sportul pt. toti</t>
  </si>
  <si>
    <t>Tenis de Masa</t>
  </si>
  <si>
    <t>Teqball</t>
  </si>
  <si>
    <t>Asoci/locuitor</t>
  </si>
  <si>
    <t>Pole Sport - Sport la bara</t>
  </si>
  <si>
    <t>Roundnet</t>
  </si>
  <si>
    <t>Arc istoric</t>
  </si>
  <si>
    <t>Padel</t>
  </si>
  <si>
    <t>Skateboard</t>
  </si>
  <si>
    <t>Surfing</t>
  </si>
  <si>
    <t>nr. 0072246</t>
  </si>
  <si>
    <t>Asociația kangoo Club Reghin</t>
  </si>
  <si>
    <t>Bld. Unirii bl 17 ap 47</t>
  </si>
  <si>
    <t>MS/F/00001/2022</t>
  </si>
  <si>
    <t>nr. 0072247</t>
  </si>
  <si>
    <t>MS/F/00029/2004</t>
  </si>
  <si>
    <t>nr. 0088110</t>
  </si>
  <si>
    <t>Asociația Sportivă Chimica Târnăveni</t>
  </si>
  <si>
    <t>Târnăveni</t>
  </si>
  <si>
    <t xml:space="preserve">Bld. Victoriei bl 25 A ap 11 </t>
  </si>
  <si>
    <t>MS/F/00002/2022</t>
  </si>
  <si>
    <t>nr. 0088112</t>
  </si>
  <si>
    <t>Targu Mures</t>
  </si>
  <si>
    <t xml:space="preserve">Str. Tudor Vladimirescu nr 44 ap 1 </t>
  </si>
  <si>
    <t>MS/F/00001/2023</t>
  </si>
  <si>
    <t>nr. 0088113</t>
  </si>
  <si>
    <t>Asociatia Allstar Athletic Targu Mures</t>
  </si>
  <si>
    <t>Asociactia Sportiva Bastia Tg Mures</t>
  </si>
  <si>
    <t>Str. Muncii nr 16 ap 13</t>
  </si>
  <si>
    <t>MS/F/00002/2023</t>
  </si>
  <si>
    <t>nr. 0088114</t>
  </si>
  <si>
    <t>Asociatia FG Brazilian Jiujitsu Academy/Academia</t>
  </si>
  <si>
    <t>Str. Bujorului nr 34/A, sat Ivanesti</t>
  </si>
  <si>
    <t>MS/F/00003/2023</t>
  </si>
  <si>
    <t>nr. 0088115</t>
  </si>
  <si>
    <t>Asociatia ,,Cristina Maria"</t>
  </si>
  <si>
    <t>str. Nucilor nr 26A</t>
  </si>
  <si>
    <t>MS/F/00004/2023</t>
  </si>
  <si>
    <t>nr. 0088116</t>
  </si>
  <si>
    <t>Asociatia Sportiva Viitorul Batos</t>
  </si>
  <si>
    <t>Sat Batos, Comuna Batos nr 23</t>
  </si>
  <si>
    <t>MS/F/00005/2023</t>
  </si>
  <si>
    <t>Catchball</t>
  </si>
  <si>
    <t>nr. 0088117</t>
  </si>
  <si>
    <t>Asocia'tia Sportiva  Vointa Bagaciu</t>
  </si>
  <si>
    <t>MS/F/00006/2023</t>
  </si>
  <si>
    <t>Comuna Bagciu</t>
  </si>
  <si>
    <t>nr. 0088118</t>
  </si>
  <si>
    <t>Asociația Culturală Sportivă „Viitorul Aluniș”</t>
  </si>
  <si>
    <t>Aluniș</t>
  </si>
  <si>
    <t xml:space="preserve">comuna Aluniș, sat Aluniș nr. 192/A </t>
  </si>
  <si>
    <t>MS/F/00007/2023</t>
  </si>
  <si>
    <t>nr. 0094010</t>
  </si>
  <si>
    <t>Asociația Sportivă David Reghin</t>
  </si>
  <si>
    <t>Blvd. Unirii Bl. 15, Sc. 2, Ap. 5, Reghin</t>
  </si>
  <si>
    <t>MS/F/00008/2023</t>
  </si>
  <si>
    <t>nr. 0094011</t>
  </si>
  <si>
    <t>Asociația ”WARRIOR TG. MUREȘ”</t>
  </si>
  <si>
    <t>str. Horia nr 2 ap 10, Tg Mures</t>
  </si>
  <si>
    <t>MS/F/00001/2024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</si>
</sst>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(* #,##0.00_);_(* \(#,##0.00\);_(* &quot;-&quot;??_);_(@_)"/>
    <numFmt numFmtId="165" formatCode="\n\r\.0000000"/>
    <numFmt numFmtId="166" formatCode="_(* #,##0_);_(* \(#,##0\);_(* &quot;-&quot;??_);_(@_)"/>
    <numFmt numFmtId="167" formatCode="[$-418]d\ mmmm\ yy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Calibri"/>
      <family val="2"/>
    </font>
    <font>
      <b/>
      <sz val="5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9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/>
      <right/>
      <top/>
      <bottom style="medium"/>
    </border>
    <border>
      <left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3" fillId="33" borderId="0" xfId="57" applyFont="1" applyFill="1">
      <alignment/>
      <protection/>
    </xf>
    <xf numFmtId="0" fontId="5" fillId="33" borderId="10" xfId="57" applyFont="1" applyFill="1" applyBorder="1" applyAlignment="1">
      <alignment horizontal="center" vertical="center" textRotation="90"/>
      <protection/>
    </xf>
    <xf numFmtId="0" fontId="5" fillId="33" borderId="11" xfId="57" applyFont="1" applyFill="1" applyBorder="1" applyAlignment="1">
      <alignment horizontal="center" vertical="center" textRotation="90"/>
      <protection/>
    </xf>
    <xf numFmtId="0" fontId="5" fillId="33" borderId="12" xfId="57" applyFont="1" applyFill="1" applyBorder="1" applyAlignment="1">
      <alignment horizontal="center" vertical="center" textRotation="90"/>
      <protection/>
    </xf>
    <xf numFmtId="0" fontId="5" fillId="33" borderId="13" xfId="57" applyFont="1" applyFill="1" applyBorder="1" applyAlignment="1">
      <alignment horizontal="center" vertical="center" textRotation="90"/>
      <protection/>
    </xf>
    <xf numFmtId="0" fontId="5" fillId="33" borderId="14" xfId="57" applyFont="1" applyFill="1" applyBorder="1" applyAlignment="1">
      <alignment horizontal="center" vertical="center" textRotation="90"/>
      <protection/>
    </xf>
    <xf numFmtId="0" fontId="5" fillId="33" borderId="0" xfId="57" applyFont="1" applyFill="1" applyAlignment="1">
      <alignment vertical="center"/>
      <protection/>
    </xf>
    <xf numFmtId="165" fontId="3" fillId="33" borderId="15" xfId="57" applyNumberFormat="1" applyFont="1" applyFill="1" applyBorder="1" applyAlignment="1">
      <alignment horizontal="center"/>
      <protection/>
    </xf>
    <xf numFmtId="0" fontId="3" fillId="33" borderId="15" xfId="57" applyFont="1" applyFill="1" applyBorder="1" applyAlignment="1">
      <alignment horizontal="center" vertical="center"/>
      <protection/>
    </xf>
    <xf numFmtId="0" fontId="3" fillId="33" borderId="15" xfId="57" applyFont="1" applyFill="1" applyBorder="1" applyAlignment="1">
      <alignment horizontal="left"/>
      <protection/>
    </xf>
    <xf numFmtId="0" fontId="3" fillId="33" borderId="15" xfId="57" applyFont="1" applyFill="1" applyBorder="1" applyAlignment="1">
      <alignment horizontal="center"/>
      <protection/>
    </xf>
    <xf numFmtId="0" fontId="3" fillId="0" borderId="16" xfId="57" applyFont="1" applyBorder="1">
      <alignment/>
      <protection/>
    </xf>
    <xf numFmtId="165" fontId="3" fillId="33" borderId="16" xfId="57" applyNumberFormat="1" applyFont="1" applyFill="1" applyBorder="1" applyAlignment="1">
      <alignment horizontal="center"/>
      <protection/>
    </xf>
    <xf numFmtId="0" fontId="3" fillId="33" borderId="16" xfId="57" applyFont="1" applyFill="1" applyBorder="1" applyAlignment="1">
      <alignment horizontal="center" vertical="center"/>
      <protection/>
    </xf>
    <xf numFmtId="0" fontId="3" fillId="33" borderId="16" xfId="57" applyFont="1" applyFill="1" applyBorder="1" applyAlignment="1">
      <alignment horizontal="left"/>
      <protection/>
    </xf>
    <xf numFmtId="0" fontId="3" fillId="33" borderId="16" xfId="57" applyFont="1" applyFill="1" applyBorder="1" applyAlignment="1">
      <alignment horizontal="center"/>
      <protection/>
    </xf>
    <xf numFmtId="0" fontId="3" fillId="33" borderId="17" xfId="57" applyFont="1" applyFill="1" applyBorder="1" applyAlignment="1">
      <alignment horizontal="left" shrinkToFit="1"/>
      <protection/>
    </xf>
    <xf numFmtId="0" fontId="3" fillId="33" borderId="17" xfId="57" applyFont="1" applyFill="1" applyBorder="1" applyAlignment="1">
      <alignment shrinkToFit="1"/>
      <protection/>
    </xf>
    <xf numFmtId="0" fontId="3" fillId="33" borderId="17" xfId="57" applyFont="1" applyFill="1" applyBorder="1" applyAlignment="1">
      <alignment horizontal="center"/>
      <protection/>
    </xf>
    <xf numFmtId="0" fontId="3" fillId="33" borderId="18" xfId="57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0" fontId="3" fillId="33" borderId="19" xfId="57" applyFont="1" applyFill="1" applyBorder="1" applyAlignment="1">
      <alignment horizontal="center"/>
      <protection/>
    </xf>
    <xf numFmtId="0" fontId="3" fillId="33" borderId="20" xfId="57" applyFont="1" applyFill="1" applyBorder="1" applyAlignment="1">
      <alignment horizontal="center"/>
      <protection/>
    </xf>
    <xf numFmtId="0" fontId="3" fillId="33" borderId="21" xfId="57" applyFont="1" applyFill="1" applyBorder="1" applyAlignment="1">
      <alignment horizontal="center"/>
      <protection/>
    </xf>
    <xf numFmtId="0" fontId="3" fillId="33" borderId="20" xfId="57" applyFont="1" applyFill="1" applyBorder="1" applyAlignment="1">
      <alignment horizontal="left"/>
      <protection/>
    </xf>
    <xf numFmtId="0" fontId="3" fillId="33" borderId="22" xfId="57" applyFont="1" applyFill="1" applyBorder="1" applyAlignment="1">
      <alignment horizontal="left" shrinkToFit="1"/>
      <protection/>
    </xf>
    <xf numFmtId="0" fontId="3" fillId="33" borderId="21" xfId="57" applyFont="1" applyFill="1" applyBorder="1" applyAlignment="1">
      <alignment shrinkToFit="1"/>
      <protection/>
    </xf>
    <xf numFmtId="0" fontId="3" fillId="0" borderId="19" xfId="57" applyFont="1" applyBorder="1">
      <alignment/>
      <protection/>
    </xf>
    <xf numFmtId="167" fontId="3" fillId="33" borderId="20" xfId="57" applyNumberFormat="1" applyFont="1" applyFill="1" applyBorder="1">
      <alignment/>
      <protection/>
    </xf>
    <xf numFmtId="167" fontId="3" fillId="33" borderId="16" xfId="57" applyNumberFormat="1" applyFont="1" applyFill="1" applyBorder="1">
      <alignment/>
      <protection/>
    </xf>
    <xf numFmtId="0" fontId="3" fillId="33" borderId="23" xfId="57" applyFont="1" applyFill="1" applyBorder="1" applyAlignment="1">
      <alignment horizontal="left" textRotation="45" shrinkToFit="1"/>
      <protection/>
    </xf>
    <xf numFmtId="0" fontId="3" fillId="33" borderId="16" xfId="57" applyFont="1" applyFill="1" applyBorder="1" applyAlignment="1">
      <alignment horizontal="center" vertical="center" textRotation="45" shrinkToFit="1"/>
      <protection/>
    </xf>
    <xf numFmtId="0" fontId="3" fillId="33" borderId="16" xfId="57" applyFont="1" applyFill="1" applyBorder="1" applyAlignment="1">
      <alignment horizontal="left" textRotation="45" shrinkToFit="1"/>
      <protection/>
    </xf>
    <xf numFmtId="0" fontId="3" fillId="33" borderId="16" xfId="57" applyFont="1" applyFill="1" applyBorder="1" applyAlignment="1">
      <alignment horizontal="center" textRotation="45" shrinkToFit="1"/>
      <protection/>
    </xf>
    <xf numFmtId="0" fontId="3" fillId="33" borderId="24" xfId="57" applyFont="1" applyFill="1" applyBorder="1" applyAlignment="1">
      <alignment horizontal="left" textRotation="45" shrinkToFit="1"/>
      <protection/>
    </xf>
    <xf numFmtId="0" fontId="3" fillId="33" borderId="23" xfId="57" applyFont="1" applyFill="1" applyBorder="1" applyAlignment="1">
      <alignment shrinkToFit="1"/>
      <protection/>
    </xf>
    <xf numFmtId="0" fontId="3" fillId="33" borderId="0" xfId="57" applyFont="1" applyFill="1" applyAlignment="1">
      <alignment textRotation="45" shrinkToFit="1"/>
      <protection/>
    </xf>
    <xf numFmtId="166" fontId="3" fillId="33" borderId="17" xfId="42" applyNumberFormat="1" applyFont="1" applyFill="1" applyBorder="1" applyAlignment="1">
      <alignment horizontal="center" vertical="center" textRotation="90" shrinkToFit="1"/>
    </xf>
    <xf numFmtId="0" fontId="3" fillId="33" borderId="22" xfId="57" applyFont="1" applyFill="1" applyBorder="1" applyAlignment="1">
      <alignment shrinkToFit="1"/>
      <protection/>
    </xf>
    <xf numFmtId="0" fontId="5" fillId="34" borderId="10" xfId="57" applyFont="1" applyFill="1" applyBorder="1" applyAlignment="1">
      <alignment horizontal="center" vertical="center" textRotation="255"/>
      <protection/>
    </xf>
    <xf numFmtId="0" fontId="53" fillId="35" borderId="15" xfId="57" applyFont="1" applyFill="1" applyBorder="1" applyAlignment="1">
      <alignment horizontal="center" vertical="center" shrinkToFit="1"/>
      <protection/>
    </xf>
    <xf numFmtId="0" fontId="53" fillId="35" borderId="25" xfId="57" applyFont="1" applyFill="1" applyBorder="1" applyAlignment="1">
      <alignment horizontal="center" vertical="center" shrinkToFit="1"/>
      <protection/>
    </xf>
    <xf numFmtId="0" fontId="53" fillId="35" borderId="26" xfId="57" applyFont="1" applyFill="1" applyBorder="1" applyAlignment="1">
      <alignment horizontal="center" vertical="center" shrinkToFit="1"/>
      <protection/>
    </xf>
    <xf numFmtId="0" fontId="53" fillId="35" borderId="0" xfId="57" applyFont="1" applyFill="1" applyAlignment="1">
      <alignment horizontal="center" vertical="center"/>
      <protection/>
    </xf>
    <xf numFmtId="0" fontId="53" fillId="35" borderId="27" xfId="57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166" fontId="9" fillId="0" borderId="0" xfId="42" applyNumberFormat="1" applyFont="1" applyAlignment="1">
      <alignment/>
    </xf>
    <xf numFmtId="166" fontId="6" fillId="0" borderId="0" xfId="42" applyNumberFormat="1" applyFont="1" applyAlignment="1">
      <alignment shrinkToFit="1"/>
    </xf>
    <xf numFmtId="0" fontId="9" fillId="0" borderId="0" xfId="0" applyFont="1" applyAlignment="1">
      <alignment horizontal="center" vertical="center" wrapText="1"/>
    </xf>
    <xf numFmtId="0" fontId="9" fillId="0" borderId="15" xfId="57" applyFont="1" applyBorder="1">
      <alignment/>
      <protection/>
    </xf>
    <xf numFmtId="0" fontId="2" fillId="0" borderId="0" xfId="0" applyFont="1" applyAlignment="1">
      <alignment/>
    </xf>
    <xf numFmtId="0" fontId="9" fillId="0" borderId="0" xfId="57" applyFont="1">
      <alignment/>
      <protection/>
    </xf>
    <xf numFmtId="0" fontId="35" fillId="0" borderId="0" xfId="0" applyFont="1" applyAlignment="1">
      <alignment/>
    </xf>
    <xf numFmtId="0" fontId="9" fillId="0" borderId="16" xfId="57" applyFont="1" applyBorder="1">
      <alignment/>
      <protection/>
    </xf>
    <xf numFmtId="0" fontId="3" fillId="34" borderId="15" xfId="57" applyFont="1" applyFill="1" applyBorder="1" applyAlignment="1">
      <alignment horizontal="center"/>
      <protection/>
    </xf>
    <xf numFmtId="0" fontId="3" fillId="36" borderId="0" xfId="57" applyFont="1" applyFill="1">
      <alignment/>
      <protection/>
    </xf>
    <xf numFmtId="167" fontId="3" fillId="0" borderId="20" xfId="57" applyNumberFormat="1" applyFont="1" applyBorder="1">
      <alignment/>
      <protection/>
    </xf>
    <xf numFmtId="0" fontId="2" fillId="0" borderId="0" xfId="56">
      <alignment/>
      <protection/>
    </xf>
    <xf numFmtId="10" fontId="0" fillId="0" borderId="15" xfId="61" applyNumberFormat="1" applyFont="1" applyBorder="1" applyAlignment="1">
      <alignment/>
    </xf>
    <xf numFmtId="0" fontId="3" fillId="33" borderId="15" xfId="56" applyFont="1" applyFill="1" applyBorder="1" applyAlignment="1">
      <alignment horizontal="center" wrapText="1"/>
      <protection/>
    </xf>
    <xf numFmtId="0" fontId="0" fillId="0" borderId="0" xfId="61" applyNumberFormat="1" applyFont="1" applyBorder="1" applyAlignment="1">
      <alignment/>
    </xf>
    <xf numFmtId="0" fontId="8" fillId="33" borderId="15" xfId="56" applyFont="1" applyFill="1" applyBorder="1" applyAlignment="1">
      <alignment horizontal="center" wrapText="1"/>
      <protection/>
    </xf>
    <xf numFmtId="0" fontId="2" fillId="0" borderId="15" xfId="56" applyBorder="1" applyAlignment="1">
      <alignment horizontal="center"/>
      <protection/>
    </xf>
    <xf numFmtId="0" fontId="3" fillId="33" borderId="19" xfId="56" applyFont="1" applyFill="1" applyBorder="1" applyAlignment="1">
      <alignment horizontal="center" wrapText="1"/>
      <protection/>
    </xf>
    <xf numFmtId="0" fontId="9" fillId="0" borderId="0" xfId="56" applyFont="1">
      <alignment/>
      <protection/>
    </xf>
    <xf numFmtId="10" fontId="9" fillId="0" borderId="15" xfId="61" applyNumberFormat="1" applyFont="1" applyBorder="1" applyAlignment="1">
      <alignment/>
    </xf>
    <xf numFmtId="0" fontId="5" fillId="33" borderId="15" xfId="56" applyFont="1" applyFill="1" applyBorder="1" applyAlignment="1">
      <alignment horizontal="center" wrapText="1"/>
      <protection/>
    </xf>
    <xf numFmtId="0" fontId="5" fillId="33" borderId="15" xfId="56" applyFont="1" applyFill="1" applyBorder="1" applyAlignment="1">
      <alignment horizontal="center" vertical="center" wrapText="1"/>
      <protection/>
    </xf>
    <xf numFmtId="10" fontId="6" fillId="0" borderId="15" xfId="61" applyNumberFormat="1" applyFont="1" applyBorder="1" applyAlignment="1">
      <alignment wrapText="1"/>
    </xf>
    <xf numFmtId="0" fontId="3" fillId="33" borderId="0" xfId="56" applyFont="1" applyFill="1" applyAlignment="1">
      <alignment horizontal="center" wrapText="1"/>
      <protection/>
    </xf>
    <xf numFmtId="0" fontId="2" fillId="0" borderId="0" xfId="56" applyAlignment="1">
      <alignment horizontal="center"/>
      <protection/>
    </xf>
    <xf numFmtId="0" fontId="2" fillId="0" borderId="0" xfId="56" applyFont="1">
      <alignment/>
      <protection/>
    </xf>
    <xf numFmtId="0" fontId="2" fillId="0" borderId="0" xfId="56" applyFont="1" applyAlignment="1">
      <alignment horizontal="center"/>
      <protection/>
    </xf>
    <xf numFmtId="0" fontId="9" fillId="0" borderId="0" xfId="56" applyFont="1" applyAlignment="1">
      <alignment horizontal="right"/>
      <protection/>
    </xf>
    <xf numFmtId="166" fontId="9" fillId="0" borderId="0" xfId="44" applyNumberFormat="1" applyFont="1" applyAlignment="1">
      <alignment/>
    </xf>
    <xf numFmtId="166" fontId="6" fillId="0" borderId="0" xfId="44" applyNumberFormat="1" applyFont="1" applyAlignment="1">
      <alignment shrinkToFit="1"/>
    </xf>
    <xf numFmtId="0" fontId="9" fillId="0" borderId="0" xfId="56" applyFont="1" applyAlignment="1">
      <alignment horizontal="center" vertical="center" wrapText="1"/>
      <protection/>
    </xf>
    <xf numFmtId="165" fontId="3" fillId="33" borderId="15" xfId="56" applyNumberFormat="1" applyFont="1" applyFill="1" applyBorder="1" applyAlignment="1">
      <alignment horizontal="center"/>
      <protection/>
    </xf>
    <xf numFmtId="165" fontId="3" fillId="33" borderId="28" xfId="56" applyNumberFormat="1" applyFont="1" applyFill="1" applyBorder="1" applyAlignment="1">
      <alignment horizontal="center"/>
      <protection/>
    </xf>
    <xf numFmtId="165" fontId="3" fillId="33" borderId="28" xfId="57" applyNumberFormat="1" applyFont="1" applyFill="1" applyBorder="1" applyAlignment="1">
      <alignment horizontal="center" vertical="center"/>
      <protection/>
    </xf>
    <xf numFmtId="0" fontId="2" fillId="0" borderId="28" xfId="56" applyBorder="1">
      <alignment/>
      <protection/>
    </xf>
    <xf numFmtId="165" fontId="3" fillId="33" borderId="0" xfId="56" applyNumberFormat="1" applyFont="1" applyFill="1" applyAlignment="1">
      <alignment horizontal="center"/>
      <protection/>
    </xf>
    <xf numFmtId="0" fontId="5" fillId="33" borderId="11" xfId="0" applyFont="1" applyFill="1" applyBorder="1" applyAlignment="1">
      <alignment horizontal="center" vertical="center" textRotation="90"/>
    </xf>
    <xf numFmtId="0" fontId="5" fillId="36" borderId="11" xfId="0" applyFont="1" applyFill="1" applyBorder="1" applyAlignment="1">
      <alignment horizontal="center" vertical="center" textRotation="90"/>
    </xf>
    <xf numFmtId="165" fontId="4" fillId="35" borderId="10" xfId="57" applyNumberFormat="1" applyFont="1" applyFill="1" applyBorder="1" applyAlignment="1">
      <alignment horizontal="center" vertical="center" wrapText="1"/>
      <protection/>
    </xf>
    <xf numFmtId="167" fontId="4" fillId="35" borderId="29" xfId="57" applyNumberFormat="1" applyFont="1" applyFill="1" applyBorder="1" applyAlignment="1">
      <alignment horizontal="center" vertical="center" wrapText="1"/>
      <protection/>
    </xf>
    <xf numFmtId="0" fontId="4" fillId="35" borderId="13" xfId="57" applyFont="1" applyFill="1" applyBorder="1" applyAlignment="1">
      <alignment horizontal="center" vertical="center" wrapText="1"/>
      <protection/>
    </xf>
    <xf numFmtId="0" fontId="4" fillId="35" borderId="11" xfId="57" applyFont="1" applyFill="1" applyBorder="1" applyAlignment="1">
      <alignment horizontal="center" vertical="center" wrapText="1"/>
      <protection/>
    </xf>
    <xf numFmtId="0" fontId="6" fillId="35" borderId="11" xfId="57" applyFont="1" applyFill="1" applyBorder="1" applyAlignment="1">
      <alignment horizontal="center" vertical="center" wrapText="1"/>
      <protection/>
    </xf>
    <xf numFmtId="0" fontId="4" fillId="35" borderId="29" xfId="57" applyFont="1" applyFill="1" applyBorder="1" applyAlignment="1">
      <alignment horizontal="center" vertical="center" wrapText="1"/>
      <protection/>
    </xf>
    <xf numFmtId="0" fontId="4" fillId="35" borderId="12" xfId="57" applyFont="1" applyFill="1" applyBorder="1" applyAlignment="1">
      <alignment horizontal="center" vertical="center" wrapText="1" shrinkToFit="1"/>
      <protection/>
    </xf>
    <xf numFmtId="0" fontId="5" fillId="35" borderId="30" xfId="57" applyFont="1" applyFill="1" applyBorder="1" applyAlignment="1">
      <alignment horizontal="center" vertical="center" textRotation="90"/>
      <protection/>
    </xf>
    <xf numFmtId="0" fontId="5" fillId="35" borderId="30" xfId="57" applyFont="1" applyFill="1" applyBorder="1" applyAlignment="1">
      <alignment horizontal="center" vertical="center" wrapText="1"/>
      <protection/>
    </xf>
    <xf numFmtId="167" fontId="8" fillId="33" borderId="31" xfId="57" applyNumberFormat="1" applyFont="1" applyFill="1" applyBorder="1" applyAlignment="1">
      <alignment horizontal="center" vertical="center" shrinkToFit="1"/>
      <protection/>
    </xf>
    <xf numFmtId="166" fontId="13" fillId="33" borderId="17" xfId="42" applyNumberFormat="1" applyFont="1" applyFill="1" applyBorder="1" applyAlignment="1">
      <alignment horizontal="center" vertical="center" wrapText="1" shrinkToFit="1"/>
    </xf>
    <xf numFmtId="0" fontId="7" fillId="0" borderId="0" xfId="56" applyFont="1" applyAlignment="1">
      <alignment wrapText="1"/>
      <protection/>
    </xf>
    <xf numFmtId="0" fontId="5" fillId="36" borderId="11" xfId="57" applyFont="1" applyFill="1" applyBorder="1" applyAlignment="1">
      <alignment horizontal="center" vertical="center" textRotation="90"/>
      <protection/>
    </xf>
    <xf numFmtId="0" fontId="5" fillId="36" borderId="11" xfId="57" applyFont="1" applyFill="1" applyBorder="1" applyAlignment="1">
      <alignment horizontal="center" vertical="center" textRotation="90" shrinkToFit="1"/>
      <protection/>
    </xf>
    <xf numFmtId="166" fontId="3" fillId="37" borderId="17" xfId="42" applyNumberFormat="1" applyFont="1" applyFill="1" applyBorder="1" applyAlignment="1">
      <alignment horizontal="center" vertical="center" textRotation="90" shrinkToFit="1"/>
    </xf>
    <xf numFmtId="0" fontId="5" fillId="37" borderId="11" xfId="57" applyFont="1" applyFill="1" applyBorder="1" applyAlignment="1">
      <alignment horizontal="center" vertical="center" textRotation="90"/>
      <protection/>
    </xf>
    <xf numFmtId="0" fontId="53" fillId="37" borderId="25" xfId="57" applyFont="1" applyFill="1" applyBorder="1" applyAlignment="1">
      <alignment horizontal="center" vertical="center" shrinkToFit="1"/>
      <protection/>
    </xf>
    <xf numFmtId="0" fontId="3" fillId="37" borderId="15" xfId="57" applyFont="1" applyFill="1" applyBorder="1" applyAlignment="1">
      <alignment horizontal="center"/>
      <protection/>
    </xf>
    <xf numFmtId="0" fontId="3" fillId="37" borderId="16" xfId="57" applyFont="1" applyFill="1" applyBorder="1" applyAlignment="1">
      <alignment horizontal="center"/>
      <protection/>
    </xf>
    <xf numFmtId="165" fontId="2" fillId="33" borderId="32" xfId="57" applyNumberFormat="1" applyFill="1" applyBorder="1" applyAlignment="1">
      <alignment horizontal="center" vertical="center" wrapText="1"/>
      <protection/>
    </xf>
    <xf numFmtId="165" fontId="2" fillId="33" borderId="33" xfId="57" applyNumberForma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17">
    <dxf>
      <border>
        <left style="thin"/>
        <right style="thin"/>
        <top style="thin"/>
        <bottom style="thin"/>
      </border>
    </dxf>
    <dxf>
      <font>
        <color theme="0"/>
      </font>
    </dxf>
    <dxf>
      <border>
        <left style="thin"/>
        <right style="thin"/>
        <top style="thin"/>
        <bottom style="thin"/>
      </border>
    </dxf>
    <dxf>
      <font>
        <color theme="0"/>
      </font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66FF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5"/>
          <c:y val="0.11675"/>
          <c:w val="0.9802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'Centr.pe sportturi'!$B$6:$B$12</c:f>
              <c:strCache/>
            </c:strRef>
          </c:cat>
          <c:val>
            <c:numRef>
              <c:f>'Centr.pe sportturi'!$C$6:$C$12</c:f>
              <c:numCache/>
            </c:numRef>
          </c:val>
        </c:ser>
        <c:axId val="43994095"/>
        <c:axId val="60402536"/>
      </c:barChart>
      <c:catAx>
        <c:axId val="43994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402536"/>
        <c:crosses val="autoZero"/>
        <c:auto val="1"/>
        <c:lblOffset val="100"/>
        <c:tickLblSkip val="1"/>
        <c:noMultiLvlLbl val="0"/>
      </c:catAx>
      <c:valAx>
        <c:axId val="604025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9940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15"/>
          <c:y val="0.909"/>
          <c:w val="0.074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552450</xdr:colOff>
      <xdr:row>3</xdr:row>
      <xdr:rowOff>28575</xdr:rowOff>
    </xdr:from>
    <xdr:to>
      <xdr:col>24</xdr:col>
      <xdr:colOff>371475</xdr:colOff>
      <xdr:row>13</xdr:row>
      <xdr:rowOff>19050</xdr:rowOff>
    </xdr:to>
    <xdr:graphicFrame>
      <xdr:nvGraphicFramePr>
        <xdr:cNvPr id="1" name="Chart 2"/>
        <xdr:cNvGraphicFramePr/>
      </xdr:nvGraphicFramePr>
      <xdr:xfrm>
        <a:off x="8124825" y="533400"/>
        <a:ext cx="67913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rive%20MTS%20Sport/SynologyDrive/Registrul%20Sportiv/Centralizator-ABCD.final.-%2015%20%20FEBRUARIE.elo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,A2,A3,B "/>
      <sheetName val="Pe judete"/>
      <sheetName val="FSN Individual"/>
    </sheetNames>
    <sheetDataSet>
      <sheetData sheetId="0">
        <row r="1"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F1">
            <v>0</v>
          </cell>
          <cell r="AG1">
            <v>0</v>
          </cell>
          <cell r="AH1">
            <v>0</v>
          </cell>
          <cell r="AI1">
            <v>0</v>
          </cell>
          <cell r="AJ1">
            <v>0</v>
          </cell>
          <cell r="AK1">
            <v>0</v>
          </cell>
          <cell r="AL1">
            <v>0</v>
          </cell>
          <cell r="AM1">
            <v>0</v>
          </cell>
          <cell r="AN1">
            <v>0</v>
          </cell>
          <cell r="AO1">
            <v>0</v>
          </cell>
          <cell r="AP1">
            <v>0</v>
          </cell>
          <cell r="AQ1">
            <v>0</v>
          </cell>
          <cell r="AR1">
            <v>0</v>
          </cell>
          <cell r="AS1">
            <v>0</v>
          </cell>
          <cell r="AT1">
            <v>0</v>
          </cell>
          <cell r="AU1">
            <v>0</v>
          </cell>
          <cell r="AV1">
            <v>0</v>
          </cell>
          <cell r="AW1">
            <v>0</v>
          </cell>
          <cell r="AX1">
            <v>0</v>
          </cell>
          <cell r="AY1">
            <v>0</v>
          </cell>
          <cell r="AZ1">
            <v>0</v>
          </cell>
          <cell r="BA1">
            <v>0</v>
          </cell>
          <cell r="BB1">
            <v>0</v>
          </cell>
          <cell r="BC1">
            <v>0</v>
          </cell>
          <cell r="BD1">
            <v>0</v>
          </cell>
          <cell r="BE1">
            <v>0</v>
          </cell>
          <cell r="BF1">
            <v>0</v>
          </cell>
          <cell r="BG1">
            <v>0</v>
          </cell>
          <cell r="BH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O1">
            <v>0</v>
          </cell>
          <cell r="BP1">
            <v>0</v>
          </cell>
          <cell r="BQ1">
            <v>0</v>
          </cell>
          <cell r="BR1">
            <v>0</v>
          </cell>
          <cell r="BS1">
            <v>0</v>
          </cell>
          <cell r="BT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C1">
            <v>0</v>
          </cell>
          <cell r="CD1">
            <v>0</v>
          </cell>
          <cell r="CE1">
            <v>0</v>
          </cell>
          <cell r="CF1">
            <v>0</v>
          </cell>
          <cell r="CG1">
            <v>0</v>
          </cell>
          <cell r="CH1">
            <v>0</v>
          </cell>
          <cell r="CI1">
            <v>0</v>
          </cell>
          <cell r="CJ1">
            <v>0</v>
          </cell>
          <cell r="CK1">
            <v>0</v>
          </cell>
          <cell r="CL1">
            <v>0</v>
          </cell>
          <cell r="CM1">
            <v>0</v>
          </cell>
          <cell r="CN1">
            <v>0</v>
          </cell>
          <cell r="CO1">
            <v>0</v>
          </cell>
          <cell r="CP1">
            <v>0</v>
          </cell>
          <cell r="CQ1">
            <v>0</v>
          </cell>
          <cell r="CR1">
            <v>0</v>
          </cell>
          <cell r="CS1">
            <v>0</v>
          </cell>
          <cell r="CT1">
            <v>0</v>
          </cell>
          <cell r="CU1">
            <v>0</v>
          </cell>
          <cell r="CV1">
            <v>0</v>
          </cell>
          <cell r="CW1">
            <v>0</v>
          </cell>
          <cell r="CX1">
            <v>0</v>
          </cell>
          <cell r="CY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0</v>
          </cell>
          <cell r="DG1">
            <v>0</v>
          </cell>
          <cell r="DH1">
            <v>0</v>
          </cell>
          <cell r="DI1">
            <v>0</v>
          </cell>
        </row>
        <row r="2">
          <cell r="S2">
            <v>352</v>
          </cell>
          <cell r="T2">
            <v>123</v>
          </cell>
          <cell r="U2">
            <v>568</v>
          </cell>
          <cell r="V2">
            <v>597</v>
          </cell>
          <cell r="W2">
            <v>1593</v>
          </cell>
          <cell r="X2">
            <v>1024</v>
          </cell>
          <cell r="Y2">
            <v>25</v>
          </cell>
          <cell r="Z2">
            <v>2303</v>
          </cell>
          <cell r="AA2">
            <v>836</v>
          </cell>
          <cell r="AB2">
            <v>870</v>
          </cell>
          <cell r="AC2">
            <v>2399</v>
          </cell>
          <cell r="AD2">
            <v>310</v>
          </cell>
          <cell r="AE2">
            <v>522</v>
          </cell>
          <cell r="AF2">
            <v>305</v>
          </cell>
          <cell r="AG2">
            <v>163</v>
          </cell>
          <cell r="AH2">
            <v>1554</v>
          </cell>
          <cell r="AI2">
            <v>425</v>
          </cell>
          <cell r="AJ2">
            <v>421</v>
          </cell>
          <cell r="AK2">
            <v>1169</v>
          </cell>
          <cell r="AL2">
            <v>163</v>
          </cell>
          <cell r="AM2">
            <v>88</v>
          </cell>
          <cell r="AN2">
            <v>1791</v>
          </cell>
          <cell r="AO2">
            <v>34</v>
          </cell>
          <cell r="AP2">
            <v>1387</v>
          </cell>
          <cell r="AQ2">
            <v>193</v>
          </cell>
          <cell r="AR2">
            <v>506</v>
          </cell>
          <cell r="AS2">
            <v>4010</v>
          </cell>
          <cell r="AT2">
            <v>62</v>
          </cell>
          <cell r="AU2">
            <v>368</v>
          </cell>
          <cell r="AV2">
            <v>838</v>
          </cell>
          <cell r="AW2">
            <v>1530</v>
          </cell>
          <cell r="AX2">
            <v>561</v>
          </cell>
          <cell r="AY2">
            <v>319</v>
          </cell>
          <cell r="AZ2">
            <v>370</v>
          </cell>
          <cell r="BA2">
            <v>585</v>
          </cell>
          <cell r="BB2">
            <v>2425</v>
          </cell>
          <cell r="BC2">
            <v>431</v>
          </cell>
          <cell r="BD2">
            <v>274</v>
          </cell>
          <cell r="BE2">
            <v>1648</v>
          </cell>
          <cell r="BF2">
            <v>442</v>
          </cell>
          <cell r="BG2">
            <v>42</v>
          </cell>
          <cell r="BH2">
            <v>975</v>
          </cell>
          <cell r="BI2">
            <v>336</v>
          </cell>
          <cell r="BJ2">
            <v>715</v>
          </cell>
          <cell r="BK2">
            <v>473</v>
          </cell>
          <cell r="BL2">
            <v>427</v>
          </cell>
          <cell r="BM2">
            <v>592</v>
          </cell>
          <cell r="BN2">
            <v>51</v>
          </cell>
          <cell r="BO2">
            <v>1231</v>
          </cell>
          <cell r="BP2">
            <v>107</v>
          </cell>
          <cell r="BQ2">
            <v>214</v>
          </cell>
          <cell r="BR2">
            <v>31</v>
          </cell>
          <cell r="BS2">
            <v>429</v>
          </cell>
          <cell r="BT2">
            <v>689</v>
          </cell>
          <cell r="BU2">
            <v>1714</v>
          </cell>
          <cell r="BV2">
            <v>582</v>
          </cell>
          <cell r="BW2">
            <v>750</v>
          </cell>
          <cell r="BX2">
            <v>28</v>
          </cell>
          <cell r="BY2">
            <v>81</v>
          </cell>
          <cell r="BZ2">
            <v>620</v>
          </cell>
          <cell r="CA2">
            <v>385</v>
          </cell>
          <cell r="CB2">
            <v>537</v>
          </cell>
          <cell r="CC2">
            <v>686</v>
          </cell>
          <cell r="CD2">
            <v>232</v>
          </cell>
          <cell r="CE2">
            <v>321</v>
          </cell>
          <cell r="CF2">
            <v>912</v>
          </cell>
          <cell r="CG2">
            <v>306</v>
          </cell>
          <cell r="CH2">
            <v>1045</v>
          </cell>
          <cell r="CI2">
            <v>3</v>
          </cell>
          <cell r="CJ2">
            <v>297</v>
          </cell>
          <cell r="CK2">
            <v>548</v>
          </cell>
          <cell r="CL2">
            <v>65</v>
          </cell>
          <cell r="CM2">
            <v>222</v>
          </cell>
          <cell r="CN2">
            <v>131</v>
          </cell>
          <cell r="CO2">
            <v>34</v>
          </cell>
          <cell r="CP2">
            <v>548</v>
          </cell>
          <cell r="CQ2">
            <v>1523</v>
          </cell>
          <cell r="CR2">
            <v>20</v>
          </cell>
          <cell r="CS2">
            <v>142</v>
          </cell>
          <cell r="CT2">
            <v>1829</v>
          </cell>
          <cell r="CU2">
            <v>461</v>
          </cell>
          <cell r="CV2">
            <v>471</v>
          </cell>
          <cell r="CW2">
            <v>675</v>
          </cell>
          <cell r="CX2">
            <v>2685</v>
          </cell>
          <cell r="CY2">
            <v>2131</v>
          </cell>
          <cell r="CZ2">
            <v>9</v>
          </cell>
          <cell r="DA2">
            <v>685</v>
          </cell>
          <cell r="DB2">
            <v>824</v>
          </cell>
          <cell r="DC2">
            <v>339</v>
          </cell>
          <cell r="DD2">
            <v>71</v>
          </cell>
          <cell r="DE2">
            <v>2156</v>
          </cell>
          <cell r="DF2">
            <v>132</v>
          </cell>
          <cell r="DG2">
            <v>57</v>
          </cell>
          <cell r="DH2">
            <v>299</v>
          </cell>
          <cell r="DI2">
            <v>0</v>
          </cell>
        </row>
        <row r="3">
          <cell r="S3" t="str">
            <v>Aeronautica </v>
          </cell>
          <cell r="T3" t="str">
            <v>Airsoft</v>
          </cell>
          <cell r="U3" t="str">
            <v>Aikido</v>
          </cell>
          <cell r="V3" t="str">
            <v>Alpinism si Escalada</v>
          </cell>
          <cell r="W3" t="str">
            <v>Arte Martiale</v>
          </cell>
          <cell r="X3" t="str">
            <v>Arte Martiale de Contact</v>
          </cell>
          <cell r="Y3" t="str">
            <v>Arte martiale mixte - MMA</v>
          </cell>
          <cell r="Z3" t="str">
            <v>Atletism</v>
          </cell>
          <cell r="AA3" t="str">
            <v>Automobilism Sportiv</v>
          </cell>
          <cell r="AB3" t="str">
            <v>Badminton</v>
          </cell>
          <cell r="AC3" t="str">
            <v>Baschet</v>
          </cell>
          <cell r="AD3" t="str">
            <v>Baseball si Softball</v>
          </cell>
          <cell r="AE3" t="str">
            <v>Biliard</v>
          </cell>
          <cell r="AF3" t="str">
            <v>Bob-Sanie</v>
          </cell>
          <cell r="AG3" t="str">
            <v>Bowling </v>
          </cell>
          <cell r="AH3" t="str">
            <v>Box</v>
          </cell>
          <cell r="AI3" t="str">
            <v>Bridge</v>
          </cell>
          <cell r="AJ3" t="str">
            <v>Canotaj</v>
          </cell>
          <cell r="AK3" t="str">
            <v>Ciclism</v>
          </cell>
          <cell r="AL3" t="str">
            <v>Chanbara</v>
          </cell>
          <cell r="AM3" t="str">
            <v>Cricket</v>
          </cell>
          <cell r="AN3" t="str">
            <v>Culturism si Fitness</v>
          </cell>
          <cell r="AO3" t="str">
            <v>Curling</v>
          </cell>
          <cell r="AP3" t="str">
            <v>Dans Sportiv</v>
          </cell>
          <cell r="AQ3" t="str">
            <v>Darts</v>
          </cell>
          <cell r="AR3" t="str">
            <v>Ecvestra</v>
          </cell>
          <cell r="AS3" t="str">
            <v>Fotbal</v>
          </cell>
          <cell r="AT3" t="str">
            <v>Fotbal American</v>
          </cell>
          <cell r="AU3" t="str">
            <v>Fotbal in Sala</v>
          </cell>
          <cell r="AV3" t="str">
            <v>Fotbal Tenis</v>
          </cell>
          <cell r="AW3" t="str">
            <v>Gimnastica</v>
          </cell>
          <cell r="AX3" t="str">
            <v>Gimnastica Ritmica</v>
          </cell>
          <cell r="AY3" t="str">
            <v>Go</v>
          </cell>
          <cell r="AZ3" t="str">
            <v>Golf</v>
          </cell>
          <cell r="BA3" t="str">
            <v>Haltere</v>
          </cell>
          <cell r="BB3" t="str">
            <v>Handbal</v>
          </cell>
          <cell r="BC3" t="str">
            <v>Hochei pe Gheata</v>
          </cell>
          <cell r="BD3" t="str">
            <v>Hochei pe Iarba</v>
          </cell>
          <cell r="BE3" t="str">
            <v>Judo</v>
          </cell>
          <cell r="BF3" t="str">
            <v>Kaiac Canoe</v>
          </cell>
          <cell r="BG3" t="str">
            <v>Kali Eskrima Arnis</v>
          </cell>
          <cell r="BH3" t="str">
            <v>Karate</v>
          </cell>
          <cell r="BI3" t="str">
            <v>Karate Kyokushin - IKO 2</v>
          </cell>
          <cell r="BJ3" t="str">
            <v>Karate Traditional</v>
          </cell>
          <cell r="BK3" t="str">
            <v>Karate WUKF</v>
          </cell>
          <cell r="BL3" t="str">
            <v>Karting</v>
          </cell>
          <cell r="BM3" t="str">
            <v>Kempo</v>
          </cell>
          <cell r="BN3" t="str">
            <v>Korfball</v>
          </cell>
          <cell r="BO3" t="str">
            <v>Lupte</v>
          </cell>
          <cell r="BP3" t="str">
            <v>Majorete</v>
          </cell>
          <cell r="BQ3" t="str">
            <v>Minifotbal </v>
          </cell>
          <cell r="BR3" t="str">
            <v>Minigolf</v>
          </cell>
          <cell r="BS3" t="str">
            <v>Modelism</v>
          </cell>
          <cell r="BT3" t="str">
            <v>Motociclism</v>
          </cell>
          <cell r="BU3" t="str">
            <v>Natatie Si Pentatlon Modern</v>
          </cell>
          <cell r="BV3" t="str">
            <v>Oina</v>
          </cell>
          <cell r="BW3" t="str">
            <v>Orientare</v>
          </cell>
          <cell r="BX3" t="str">
            <v>Padbol</v>
          </cell>
          <cell r="BY3" t="str">
            <v>Pangration Athlima</v>
          </cell>
          <cell r="BZ3" t="str">
            <v>Patinaj</v>
          </cell>
          <cell r="CA3" t="str">
            <v>Pescuit sportiv</v>
          </cell>
          <cell r="CB3" t="str">
            <v>Polo</v>
          </cell>
          <cell r="CC3" t="str">
            <v>Popice</v>
          </cell>
          <cell r="CD3" t="str">
            <v>Powerlifting</v>
          </cell>
          <cell r="CE3" t="str">
            <v>Radioamatorism</v>
          </cell>
          <cell r="CF3" t="str">
            <v>Rugby</v>
          </cell>
          <cell r="CG3" t="str">
            <v>Sambo</v>
          </cell>
          <cell r="CH3" t="str">
            <v>Schi - Biatlon</v>
          </cell>
          <cell r="CI3" t="str">
            <v>Schi nautic si Wakeboard</v>
          </cell>
          <cell r="CJ3" t="str">
            <v>Scrabble</v>
          </cell>
          <cell r="CK3" t="str">
            <v>Scrima</v>
          </cell>
          <cell r="CL3" t="str">
            <v>Skandenberg - Armwrestling </v>
          </cell>
          <cell r="CM3" t="str">
            <v>Snooker</v>
          </cell>
          <cell r="CN3" t="str">
            <v>Sport Columbpfil</v>
          </cell>
          <cell r="CO3" t="str">
            <v>Sport cu atelaj canin</v>
          </cell>
          <cell r="CP3" t="str">
            <v>Sportul pt .persoane cu nevoi speciale</v>
          </cell>
          <cell r="CQ3" t="str">
            <v>Sportul pt. toti</v>
          </cell>
          <cell r="CR3" t="str">
            <v>Sumo</v>
          </cell>
          <cell r="CS3" t="str">
            <v>Squash</v>
          </cell>
          <cell r="CT3" t="str">
            <v>Sah</v>
          </cell>
          <cell r="CU3" t="str">
            <v>Table</v>
          </cell>
          <cell r="CV3" t="str">
            <v>Taekwondo Itf</v>
          </cell>
          <cell r="CW3" t="str">
            <v>Taekwondo Wt</v>
          </cell>
          <cell r="CX3" t="str">
            <v>Tenis</v>
          </cell>
          <cell r="CY3" t="str">
            <v>Tenis de Masa</v>
          </cell>
          <cell r="CZ3" t="str">
            <v>Teqball</v>
          </cell>
          <cell r="DA3" t="str">
            <v>Tir Cu Arcul</v>
          </cell>
          <cell r="DB3" t="str">
            <v>Tir Sportiv</v>
          </cell>
          <cell r="DC3" t="str">
            <v>Triatlon</v>
          </cell>
          <cell r="DD3" t="str">
            <v>Unifight</v>
          </cell>
          <cell r="DE3" t="str">
            <v>Volei</v>
          </cell>
          <cell r="DF3" t="str">
            <v>Vovinam Viet-Vo-Dao</v>
          </cell>
          <cell r="DG3" t="str">
            <v>Wushu-kungfu</v>
          </cell>
          <cell r="DH3" t="str">
            <v>Yachting</v>
          </cell>
          <cell r="DI3" t="str">
            <v>Nr ord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806"/>
  <sheetViews>
    <sheetView tabSelected="1" zoomScalePageLayoutView="0" workbookViewId="0" topLeftCell="A1">
      <pane xSplit="1" ySplit="3" topLeftCell="B313" activePane="bottomRight" state="frozen"/>
      <selection pane="topLeft" activeCell="R4" sqref="R4"/>
      <selection pane="topRight" activeCell="R4" sqref="R4"/>
      <selection pane="bottomLeft" activeCell="R4" sqref="R4"/>
      <selection pane="bottomRight" activeCell="H331" sqref="H331"/>
    </sheetView>
  </sheetViews>
  <sheetFormatPr defaultColWidth="9.140625" defaultRowHeight="12.75" customHeight="1"/>
  <cols>
    <col min="1" max="1" width="9.140625" style="13" customWidth="1"/>
    <col min="2" max="2" width="14.421875" style="30" customWidth="1"/>
    <col min="3" max="3" width="36.421875" style="12" customWidth="1"/>
    <col min="4" max="4" width="7.00390625" style="14" customWidth="1"/>
    <col min="5" max="5" width="11.140625" style="15" customWidth="1"/>
    <col min="6" max="6" width="37.140625" style="16" customWidth="1"/>
    <col min="7" max="7" width="12.57421875" style="15" customWidth="1"/>
    <col min="8" max="8" width="12.57421875" style="17" customWidth="1"/>
    <col min="9" max="9" width="4.140625" style="18" customWidth="1"/>
    <col min="10" max="10" width="12.28125" style="18" customWidth="1"/>
    <col min="11" max="11" width="2.7109375" style="19" customWidth="1"/>
    <col min="12" max="16" width="2.7109375" style="16" customWidth="1"/>
    <col min="17" max="17" width="2.7109375" style="19" customWidth="1"/>
    <col min="18" max="18" width="8.00390625" style="19" customWidth="1"/>
    <col min="19" max="19" width="4.57421875" style="16" customWidth="1"/>
    <col min="20" max="98" width="2.00390625" style="16" customWidth="1"/>
    <col min="99" max="99" width="2.00390625" style="105" customWidth="1"/>
    <col min="100" max="119" width="2.00390625" style="16" customWidth="1"/>
    <col min="120" max="120" width="2.00390625" style="20" customWidth="1"/>
    <col min="121" max="121" width="9.140625" style="20" customWidth="1"/>
    <col min="122" max="16384" width="9.140625" style="1" customWidth="1"/>
  </cols>
  <sheetData>
    <row r="1" spans="1:120" s="37" customFormat="1" ht="24" customHeight="1" thickBot="1">
      <c r="A1" s="106"/>
      <c r="B1" s="107"/>
      <c r="C1" s="96"/>
      <c r="D1" s="32"/>
      <c r="E1" s="33"/>
      <c r="F1" s="34"/>
      <c r="G1" s="35"/>
      <c r="H1" s="31"/>
      <c r="I1" s="36"/>
      <c r="J1" s="36"/>
      <c r="K1" s="38">
        <f aca="true" t="shared" si="0" ref="K1:P1">COUNTA(K4:K931)</f>
        <v>0</v>
      </c>
      <c r="L1" s="38">
        <f t="shared" si="0"/>
        <v>0</v>
      </c>
      <c r="M1" s="38">
        <f t="shared" si="0"/>
        <v>0</v>
      </c>
      <c r="N1" s="38">
        <f t="shared" si="0"/>
        <v>0</v>
      </c>
      <c r="O1" s="38">
        <f t="shared" si="0"/>
        <v>0</v>
      </c>
      <c r="P1" s="38">
        <f t="shared" si="0"/>
        <v>0</v>
      </c>
      <c r="Q1" s="38">
        <f>COUNTA(Q4:Q10934)-_xlfn.COUNTIFS(R4:R10934,"Anulat",Q4:Q10934,1)</f>
        <v>315</v>
      </c>
      <c r="R1" s="97" t="str">
        <f>CONCATENATE("Act./ InAct/ Anul :",COUNTIF(R4:R10934,"Activ"),"/ ",COUNTIF(R4:R10934,"inactiv")," / ",COUNTIF(R4:R10934,"Anulat"))</f>
        <v>Act./ InAct/ Anul :0/ 1 / 8</v>
      </c>
      <c r="S1" s="38">
        <f>COUNTA(S4:S931)</f>
        <v>323</v>
      </c>
      <c r="T1" s="38">
        <f>COUNTA(T4:T931)</f>
        <v>3</v>
      </c>
      <c r="U1" s="38">
        <f>COUNTA(U4:U931)</f>
        <v>1</v>
      </c>
      <c r="V1" s="38">
        <f>COUNTA(V4:V931)</f>
        <v>0</v>
      </c>
      <c r="W1" s="38">
        <f>COUNTA(W4:W931)</f>
        <v>3</v>
      </c>
      <c r="X1" s="38"/>
      <c r="Y1" s="38">
        <f aca="true" t="shared" si="1" ref="Y1:BE1">COUNTA(Y4:Y931)</f>
        <v>72</v>
      </c>
      <c r="Z1" s="38">
        <f t="shared" si="1"/>
        <v>2</v>
      </c>
      <c r="AA1" s="38">
        <f t="shared" si="1"/>
        <v>1</v>
      </c>
      <c r="AB1" s="38">
        <f t="shared" si="1"/>
        <v>108</v>
      </c>
      <c r="AC1" s="38">
        <f t="shared" si="1"/>
        <v>2</v>
      </c>
      <c r="AD1" s="38">
        <f t="shared" si="1"/>
        <v>61</v>
      </c>
      <c r="AE1" s="38">
        <f t="shared" si="1"/>
        <v>109</v>
      </c>
      <c r="AF1" s="38">
        <f t="shared" si="1"/>
        <v>11</v>
      </c>
      <c r="AG1" s="38">
        <f t="shared" si="1"/>
        <v>2</v>
      </c>
      <c r="AH1" s="38">
        <f t="shared" si="1"/>
        <v>0</v>
      </c>
      <c r="AI1" s="38">
        <f t="shared" si="1"/>
        <v>0</v>
      </c>
      <c r="AJ1" s="38">
        <f t="shared" si="1"/>
        <v>9</v>
      </c>
      <c r="AK1" s="38">
        <f t="shared" si="1"/>
        <v>1</v>
      </c>
      <c r="AL1" s="38">
        <f t="shared" si="1"/>
        <v>0</v>
      </c>
      <c r="AM1" s="38">
        <f t="shared" si="1"/>
        <v>2</v>
      </c>
      <c r="AN1" s="38">
        <f t="shared" si="1"/>
        <v>56</v>
      </c>
      <c r="AO1" s="38">
        <f t="shared" si="1"/>
        <v>0</v>
      </c>
      <c r="AP1" s="38">
        <f t="shared" si="1"/>
        <v>0</v>
      </c>
      <c r="AQ1" s="38">
        <f t="shared" si="1"/>
        <v>54</v>
      </c>
      <c r="AR1" s="38">
        <f t="shared" si="1"/>
        <v>1</v>
      </c>
      <c r="AS1" s="38">
        <f t="shared" si="1"/>
        <v>45</v>
      </c>
      <c r="AT1" s="38">
        <f t="shared" si="1"/>
        <v>0</v>
      </c>
      <c r="AU1" s="38">
        <f t="shared" si="1"/>
        <v>10</v>
      </c>
      <c r="AV1" s="38">
        <f t="shared" si="1"/>
        <v>285</v>
      </c>
      <c r="AW1" s="38">
        <f t="shared" si="1"/>
        <v>1</v>
      </c>
      <c r="AX1" s="38">
        <f t="shared" si="1"/>
        <v>0</v>
      </c>
      <c r="AY1" s="38">
        <f t="shared" si="1"/>
        <v>68</v>
      </c>
      <c r="AZ1" s="38">
        <f t="shared" si="1"/>
        <v>71</v>
      </c>
      <c r="BA1" s="38">
        <f t="shared" si="1"/>
        <v>0</v>
      </c>
      <c r="BB1" s="38">
        <f t="shared" si="1"/>
        <v>0</v>
      </c>
      <c r="BC1" s="38">
        <f t="shared" si="1"/>
        <v>0</v>
      </c>
      <c r="BD1" s="38">
        <f t="shared" si="1"/>
        <v>2</v>
      </c>
      <c r="BE1" s="38">
        <f t="shared" si="1"/>
        <v>148</v>
      </c>
      <c r="BF1" s="38">
        <f aca="true" t="shared" si="2" ref="BF1:CK1">COUNTA(BF4:BF931)</f>
        <v>10</v>
      </c>
      <c r="BG1" s="38">
        <f t="shared" si="2"/>
        <v>8</v>
      </c>
      <c r="BH1" s="38">
        <f t="shared" si="2"/>
        <v>63</v>
      </c>
      <c r="BI1" s="38">
        <f t="shared" si="2"/>
        <v>6</v>
      </c>
      <c r="BJ1" s="38">
        <f t="shared" si="2"/>
        <v>0</v>
      </c>
      <c r="BK1" s="38">
        <f t="shared" si="2"/>
        <v>2</v>
      </c>
      <c r="BL1" s="38">
        <f t="shared" si="2"/>
        <v>1</v>
      </c>
      <c r="BM1" s="38">
        <f t="shared" si="2"/>
        <v>5</v>
      </c>
      <c r="BN1" s="38">
        <f t="shared" si="2"/>
        <v>4</v>
      </c>
      <c r="BO1" s="38">
        <f t="shared" si="2"/>
        <v>0</v>
      </c>
      <c r="BP1" s="38">
        <f t="shared" si="2"/>
        <v>1</v>
      </c>
      <c r="BQ1" s="38">
        <f t="shared" si="2"/>
        <v>5</v>
      </c>
      <c r="BR1" s="38">
        <f t="shared" si="2"/>
        <v>7</v>
      </c>
      <c r="BS1" s="38">
        <f t="shared" si="2"/>
        <v>4</v>
      </c>
      <c r="BT1" s="38">
        <f t="shared" si="2"/>
        <v>2</v>
      </c>
      <c r="BU1" s="38">
        <f t="shared" si="2"/>
        <v>0</v>
      </c>
      <c r="BV1" s="38">
        <f t="shared" si="2"/>
        <v>0</v>
      </c>
      <c r="BW1" s="38">
        <f t="shared" si="2"/>
        <v>2</v>
      </c>
      <c r="BX1" s="38">
        <f t="shared" si="2"/>
        <v>78</v>
      </c>
      <c r="BY1" s="38">
        <f t="shared" si="2"/>
        <v>8</v>
      </c>
      <c r="BZ1" s="38">
        <f t="shared" si="2"/>
        <v>10</v>
      </c>
      <c r="CA1" s="38">
        <f t="shared" si="2"/>
        <v>0</v>
      </c>
      <c r="CB1" s="38">
        <f t="shared" si="2"/>
        <v>0</v>
      </c>
      <c r="CC1" s="38">
        <f t="shared" si="2"/>
        <v>0</v>
      </c>
      <c r="CD1" s="38">
        <f t="shared" si="2"/>
        <v>7</v>
      </c>
      <c r="CE1" s="38">
        <f t="shared" si="2"/>
        <v>0</v>
      </c>
      <c r="CF1" s="38">
        <f t="shared" si="2"/>
        <v>0</v>
      </c>
      <c r="CG1" s="38">
        <f t="shared" si="2"/>
        <v>6</v>
      </c>
      <c r="CH1" s="38">
        <f t="shared" si="2"/>
        <v>31</v>
      </c>
      <c r="CI1" s="38">
        <f t="shared" si="2"/>
        <v>0</v>
      </c>
      <c r="CJ1" s="38">
        <f t="shared" si="2"/>
        <v>0</v>
      </c>
      <c r="CK1" s="38">
        <f t="shared" si="2"/>
        <v>0</v>
      </c>
      <c r="CL1" s="38">
        <f aca="true" t="shared" si="3" ref="CL1:DP1">COUNTA(CL4:CL931)</f>
        <v>9</v>
      </c>
      <c r="CM1" s="38">
        <f t="shared" si="3"/>
        <v>0</v>
      </c>
      <c r="CN1" s="38">
        <f t="shared" si="3"/>
        <v>60</v>
      </c>
      <c r="CO1" s="38">
        <f t="shared" si="3"/>
        <v>0</v>
      </c>
      <c r="CP1" s="38">
        <f t="shared" si="3"/>
        <v>1</v>
      </c>
      <c r="CQ1" s="38">
        <f t="shared" si="3"/>
        <v>2</v>
      </c>
      <c r="CR1" s="38">
        <f t="shared" si="3"/>
        <v>0</v>
      </c>
      <c r="CS1" s="38">
        <f t="shared" si="3"/>
        <v>0</v>
      </c>
      <c r="CT1" s="38">
        <f t="shared" si="3"/>
        <v>0</v>
      </c>
      <c r="CU1" s="101">
        <f t="shared" si="3"/>
        <v>0</v>
      </c>
      <c r="CV1" s="38">
        <f t="shared" si="3"/>
        <v>0</v>
      </c>
      <c r="CW1" s="38">
        <f t="shared" si="3"/>
        <v>17</v>
      </c>
      <c r="CX1" s="38">
        <f t="shared" si="3"/>
        <v>108</v>
      </c>
      <c r="CY1" s="38">
        <f t="shared" si="3"/>
        <v>0</v>
      </c>
      <c r="CZ1" s="38">
        <f t="shared" si="3"/>
        <v>0</v>
      </c>
      <c r="DA1" s="38">
        <f t="shared" si="3"/>
        <v>1</v>
      </c>
      <c r="DB1" s="38">
        <f t="shared" si="3"/>
        <v>91</v>
      </c>
      <c r="DC1" s="38">
        <f t="shared" si="3"/>
        <v>0</v>
      </c>
      <c r="DD1" s="38">
        <f t="shared" si="3"/>
        <v>0</v>
      </c>
      <c r="DE1" s="38">
        <f t="shared" si="3"/>
        <v>1</v>
      </c>
      <c r="DF1" s="38">
        <f t="shared" si="3"/>
        <v>107</v>
      </c>
      <c r="DG1" s="38">
        <f t="shared" si="3"/>
        <v>113</v>
      </c>
      <c r="DH1" s="38">
        <f t="shared" si="3"/>
        <v>0</v>
      </c>
      <c r="DI1" s="38">
        <f t="shared" si="3"/>
        <v>1</v>
      </c>
      <c r="DJ1" s="38">
        <f t="shared" si="3"/>
        <v>1</v>
      </c>
      <c r="DK1" s="38">
        <f t="shared" si="3"/>
        <v>0</v>
      </c>
      <c r="DL1" s="38">
        <f t="shared" si="3"/>
        <v>1</v>
      </c>
      <c r="DM1" s="38">
        <f t="shared" si="3"/>
        <v>110</v>
      </c>
      <c r="DN1" s="38">
        <f t="shared" si="3"/>
        <v>0</v>
      </c>
      <c r="DO1" s="38">
        <f t="shared" si="3"/>
        <v>0</v>
      </c>
      <c r="DP1" s="38">
        <f t="shared" si="3"/>
        <v>1</v>
      </c>
    </row>
    <row r="2" spans="1:121" s="7" customFormat="1" ht="119.25" customHeight="1" thickBot="1">
      <c r="A2" s="87" t="s">
        <v>0</v>
      </c>
      <c r="B2" s="88" t="s">
        <v>1</v>
      </c>
      <c r="C2" s="89" t="s">
        <v>2</v>
      </c>
      <c r="D2" s="90" t="s">
        <v>3</v>
      </c>
      <c r="E2" s="91" t="s">
        <v>4</v>
      </c>
      <c r="F2" s="90" t="s">
        <v>5</v>
      </c>
      <c r="G2" s="92" t="s">
        <v>6</v>
      </c>
      <c r="H2" s="93" t="s">
        <v>7</v>
      </c>
      <c r="I2" s="94" t="s">
        <v>8</v>
      </c>
      <c r="J2" s="95" t="s">
        <v>112</v>
      </c>
      <c r="K2" s="2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4" t="s">
        <v>15</v>
      </c>
      <c r="R2" s="40" t="s">
        <v>1384</v>
      </c>
      <c r="S2" s="2" t="s">
        <v>1397</v>
      </c>
      <c r="T2" s="2" t="s">
        <v>16</v>
      </c>
      <c r="U2" s="5" t="s">
        <v>17</v>
      </c>
      <c r="V2" s="5" t="s">
        <v>18</v>
      </c>
      <c r="W2" s="3" t="s">
        <v>1398</v>
      </c>
      <c r="X2" s="99" t="s">
        <v>1411</v>
      </c>
      <c r="Y2" s="3" t="s">
        <v>20</v>
      </c>
      <c r="Z2" s="3" t="s">
        <v>1399</v>
      </c>
      <c r="AA2" s="3" t="s">
        <v>1400</v>
      </c>
      <c r="AB2" s="3" t="s">
        <v>22</v>
      </c>
      <c r="AC2" s="3" t="s">
        <v>23</v>
      </c>
      <c r="AD2" s="3" t="s">
        <v>24</v>
      </c>
      <c r="AE2" s="3" t="s">
        <v>25</v>
      </c>
      <c r="AF2" s="3" t="s">
        <v>26</v>
      </c>
      <c r="AG2" s="3" t="s">
        <v>27</v>
      </c>
      <c r="AH2" s="3" t="s">
        <v>28</v>
      </c>
      <c r="AI2" s="3" t="s">
        <v>29</v>
      </c>
      <c r="AJ2" s="3" t="s">
        <v>30</v>
      </c>
      <c r="AK2" s="3" t="s">
        <v>31</v>
      </c>
      <c r="AL2" s="3" t="s">
        <v>1447</v>
      </c>
      <c r="AM2" s="3" t="s">
        <v>32</v>
      </c>
      <c r="AN2" s="3" t="s">
        <v>33</v>
      </c>
      <c r="AO2" s="3" t="s">
        <v>34</v>
      </c>
      <c r="AP2" s="3" t="s">
        <v>35</v>
      </c>
      <c r="AQ2" s="3" t="s">
        <v>36</v>
      </c>
      <c r="AR2" s="3" t="s">
        <v>37</v>
      </c>
      <c r="AS2" s="3" t="s">
        <v>38</v>
      </c>
      <c r="AT2" s="3" t="s">
        <v>39</v>
      </c>
      <c r="AU2" s="3" t="s">
        <v>40</v>
      </c>
      <c r="AV2" s="3" t="s">
        <v>41</v>
      </c>
      <c r="AW2" s="3" t="s">
        <v>42</v>
      </c>
      <c r="AX2" s="3" t="s">
        <v>43</v>
      </c>
      <c r="AY2" s="3" t="s">
        <v>44</v>
      </c>
      <c r="AZ2" s="3" t="s">
        <v>45</v>
      </c>
      <c r="BA2" s="3" t="s">
        <v>46</v>
      </c>
      <c r="BB2" s="3" t="s">
        <v>47</v>
      </c>
      <c r="BC2" s="3" t="s">
        <v>48</v>
      </c>
      <c r="BD2" s="3" t="s">
        <v>49</v>
      </c>
      <c r="BE2" s="3" t="s">
        <v>50</v>
      </c>
      <c r="BF2" s="3" t="s">
        <v>1401</v>
      </c>
      <c r="BG2" s="3" t="s">
        <v>1402</v>
      </c>
      <c r="BH2" s="3" t="s">
        <v>53</v>
      </c>
      <c r="BI2" s="3" t="s">
        <v>54</v>
      </c>
      <c r="BJ2" s="3" t="s">
        <v>55</v>
      </c>
      <c r="BK2" s="3" t="s">
        <v>56</v>
      </c>
      <c r="BL2" s="3" t="s">
        <v>57</v>
      </c>
      <c r="BM2" s="3" t="s">
        <v>58</v>
      </c>
      <c r="BN2" s="3" t="s">
        <v>59</v>
      </c>
      <c r="BO2" s="3" t="s">
        <v>60</v>
      </c>
      <c r="BP2" s="3" t="s">
        <v>61</v>
      </c>
      <c r="BQ2" s="3" t="s">
        <v>62</v>
      </c>
      <c r="BR2" s="3" t="s">
        <v>63</v>
      </c>
      <c r="BS2" s="3" t="s">
        <v>64</v>
      </c>
      <c r="BT2" s="3" t="s">
        <v>65</v>
      </c>
      <c r="BU2" s="3" t="s">
        <v>66</v>
      </c>
      <c r="BV2" s="3" t="s">
        <v>67</v>
      </c>
      <c r="BW2" s="3" t="s">
        <v>68</v>
      </c>
      <c r="BX2" s="3" t="s">
        <v>69</v>
      </c>
      <c r="BY2" s="3" t="s">
        <v>70</v>
      </c>
      <c r="BZ2" s="3" t="s">
        <v>71</v>
      </c>
      <c r="CA2" s="3" t="s">
        <v>72</v>
      </c>
      <c r="CB2" s="99" t="s">
        <v>1412</v>
      </c>
      <c r="CC2" s="3" t="s">
        <v>73</v>
      </c>
      <c r="CD2" s="3" t="s">
        <v>74</v>
      </c>
      <c r="CE2" s="3" t="s">
        <v>75</v>
      </c>
      <c r="CF2" s="99" t="s">
        <v>1409</v>
      </c>
      <c r="CG2" s="3" t="s">
        <v>76</v>
      </c>
      <c r="CH2" s="3" t="s">
        <v>77</v>
      </c>
      <c r="CI2" s="3" t="s">
        <v>78</v>
      </c>
      <c r="CJ2" s="3" t="s">
        <v>79</v>
      </c>
      <c r="CK2" s="99" t="s">
        <v>1410</v>
      </c>
      <c r="CL2" s="3" t="s">
        <v>80</v>
      </c>
      <c r="CM2" s="3" t="s">
        <v>81</v>
      </c>
      <c r="CN2" s="3" t="s">
        <v>82</v>
      </c>
      <c r="CO2" s="86" t="s">
        <v>1403</v>
      </c>
      <c r="CP2" s="3" t="s">
        <v>83</v>
      </c>
      <c r="CQ2" s="3" t="s">
        <v>84</v>
      </c>
      <c r="CR2" s="3" t="s">
        <v>85</v>
      </c>
      <c r="CS2" s="100" t="s">
        <v>1413</v>
      </c>
      <c r="CT2" s="3" t="s">
        <v>86</v>
      </c>
      <c r="CU2" s="102" t="s">
        <v>1385</v>
      </c>
      <c r="CV2" s="3" t="s">
        <v>87</v>
      </c>
      <c r="CW2" s="85" t="s">
        <v>1404</v>
      </c>
      <c r="CX2" s="85" t="s">
        <v>1405</v>
      </c>
      <c r="CY2" s="3" t="s">
        <v>90</v>
      </c>
      <c r="CZ2" s="99" t="s">
        <v>1414</v>
      </c>
      <c r="DA2" s="3" t="s">
        <v>91</v>
      </c>
      <c r="DB2" s="3" t="s">
        <v>92</v>
      </c>
      <c r="DC2" s="3" t="s">
        <v>93</v>
      </c>
      <c r="DD2" s="3" t="s">
        <v>94</v>
      </c>
      <c r="DE2" s="3" t="s">
        <v>95</v>
      </c>
      <c r="DF2" s="3" t="s">
        <v>96</v>
      </c>
      <c r="DG2" s="3" t="s">
        <v>1406</v>
      </c>
      <c r="DH2" s="86" t="s">
        <v>1407</v>
      </c>
      <c r="DI2" s="3" t="s">
        <v>98</v>
      </c>
      <c r="DJ2" s="3" t="s">
        <v>99</v>
      </c>
      <c r="DK2" s="3" t="s">
        <v>100</v>
      </c>
      <c r="DL2" s="3" t="s">
        <v>101</v>
      </c>
      <c r="DM2" s="3" t="s">
        <v>102</v>
      </c>
      <c r="DN2" s="6" t="s">
        <v>103</v>
      </c>
      <c r="DO2" s="6" t="s">
        <v>104</v>
      </c>
      <c r="DP2" s="3" t="s">
        <v>105</v>
      </c>
      <c r="DQ2" s="3" t="s">
        <v>115</v>
      </c>
    </row>
    <row r="3" spans="1:246" s="45" customFormat="1" ht="7.5" customHeight="1">
      <c r="A3" s="41">
        <v>1</v>
      </c>
      <c r="B3" s="42">
        <v>2</v>
      </c>
      <c r="C3" s="41">
        <v>3</v>
      </c>
      <c r="D3" s="42">
        <v>4</v>
      </c>
      <c r="E3" s="41">
        <v>5</v>
      </c>
      <c r="F3" s="42">
        <v>6</v>
      </c>
      <c r="G3" s="41">
        <v>7</v>
      </c>
      <c r="H3" s="42">
        <v>8</v>
      </c>
      <c r="I3" s="41">
        <v>9</v>
      </c>
      <c r="J3" s="42">
        <v>10</v>
      </c>
      <c r="K3" s="42">
        <v>12</v>
      </c>
      <c r="L3" s="41">
        <v>13</v>
      </c>
      <c r="M3" s="42">
        <v>14</v>
      </c>
      <c r="N3" s="41">
        <v>15</v>
      </c>
      <c r="O3" s="42">
        <v>16</v>
      </c>
      <c r="P3" s="41">
        <v>17</v>
      </c>
      <c r="Q3" s="42">
        <v>18</v>
      </c>
      <c r="R3" s="41">
        <v>19</v>
      </c>
      <c r="S3" s="42">
        <v>20</v>
      </c>
      <c r="T3" s="41">
        <v>21</v>
      </c>
      <c r="U3" s="42">
        <v>22</v>
      </c>
      <c r="V3" s="41">
        <v>23</v>
      </c>
      <c r="W3" s="42">
        <v>24</v>
      </c>
      <c r="X3" s="43"/>
      <c r="Y3" s="41">
        <v>25</v>
      </c>
      <c r="Z3" s="42">
        <v>26</v>
      </c>
      <c r="AA3" s="43"/>
      <c r="AB3" s="41">
        <v>27</v>
      </c>
      <c r="AC3" s="42">
        <v>28</v>
      </c>
      <c r="AD3" s="41">
        <v>29</v>
      </c>
      <c r="AE3" s="42">
        <v>30</v>
      </c>
      <c r="AF3" s="41">
        <v>31</v>
      </c>
      <c r="AG3" s="42">
        <v>32</v>
      </c>
      <c r="AH3" s="41">
        <v>33</v>
      </c>
      <c r="AI3" s="42">
        <v>34</v>
      </c>
      <c r="AJ3" s="41">
        <v>35</v>
      </c>
      <c r="AK3" s="42">
        <v>36</v>
      </c>
      <c r="AL3" s="43"/>
      <c r="AM3" s="41">
        <v>37</v>
      </c>
      <c r="AN3" s="42">
        <v>38</v>
      </c>
      <c r="AO3" s="41">
        <v>39</v>
      </c>
      <c r="AP3" s="42">
        <v>40</v>
      </c>
      <c r="AQ3" s="41">
        <v>41</v>
      </c>
      <c r="AR3" s="42">
        <v>42</v>
      </c>
      <c r="AS3" s="41">
        <v>43</v>
      </c>
      <c r="AT3" s="42">
        <v>44</v>
      </c>
      <c r="AU3" s="41">
        <v>45</v>
      </c>
      <c r="AV3" s="42">
        <v>46</v>
      </c>
      <c r="AW3" s="41">
        <v>47</v>
      </c>
      <c r="AX3" s="42">
        <v>48</v>
      </c>
      <c r="AY3" s="41">
        <v>49</v>
      </c>
      <c r="AZ3" s="42">
        <v>50</v>
      </c>
      <c r="BA3" s="41">
        <v>51</v>
      </c>
      <c r="BB3" s="42">
        <v>52</v>
      </c>
      <c r="BC3" s="41">
        <v>53</v>
      </c>
      <c r="BD3" s="42">
        <v>54</v>
      </c>
      <c r="BE3" s="41">
        <v>55</v>
      </c>
      <c r="BF3" s="42">
        <v>56</v>
      </c>
      <c r="BG3" s="41">
        <v>57</v>
      </c>
      <c r="BH3" s="42">
        <v>58</v>
      </c>
      <c r="BI3" s="41">
        <v>59</v>
      </c>
      <c r="BJ3" s="42">
        <v>60</v>
      </c>
      <c r="BK3" s="41">
        <v>61</v>
      </c>
      <c r="BL3" s="42">
        <v>62</v>
      </c>
      <c r="BM3" s="41">
        <v>63</v>
      </c>
      <c r="BN3" s="42">
        <v>64</v>
      </c>
      <c r="BO3" s="41">
        <v>65</v>
      </c>
      <c r="BP3" s="42">
        <v>66</v>
      </c>
      <c r="BQ3" s="41">
        <v>67</v>
      </c>
      <c r="BR3" s="42">
        <v>68</v>
      </c>
      <c r="BS3" s="41">
        <v>69</v>
      </c>
      <c r="BT3" s="42">
        <v>70</v>
      </c>
      <c r="BU3" s="41">
        <v>71</v>
      </c>
      <c r="BV3" s="42">
        <v>72</v>
      </c>
      <c r="BW3" s="41">
        <v>73</v>
      </c>
      <c r="BX3" s="42">
        <v>74</v>
      </c>
      <c r="BY3" s="41">
        <v>75</v>
      </c>
      <c r="BZ3" s="42">
        <v>76</v>
      </c>
      <c r="CA3" s="41">
        <v>77</v>
      </c>
      <c r="CB3" s="43"/>
      <c r="CC3" s="42">
        <v>78</v>
      </c>
      <c r="CD3" s="41">
        <v>79</v>
      </c>
      <c r="CE3" s="42">
        <v>80</v>
      </c>
      <c r="CF3" s="43"/>
      <c r="CG3" s="41">
        <v>81</v>
      </c>
      <c r="CH3" s="42">
        <v>82</v>
      </c>
      <c r="CI3" s="41">
        <v>83</v>
      </c>
      <c r="CJ3" s="42">
        <v>84</v>
      </c>
      <c r="CK3" s="43"/>
      <c r="CL3" s="41">
        <v>85</v>
      </c>
      <c r="CM3" s="42">
        <v>86</v>
      </c>
      <c r="CN3" s="41">
        <v>87</v>
      </c>
      <c r="CO3" s="43"/>
      <c r="CP3" s="42">
        <v>88</v>
      </c>
      <c r="CQ3" s="41">
        <v>89</v>
      </c>
      <c r="CR3" s="42">
        <v>90</v>
      </c>
      <c r="CS3" s="43"/>
      <c r="CT3" s="41">
        <v>91</v>
      </c>
      <c r="CU3" s="103">
        <v>92</v>
      </c>
      <c r="CV3" s="41">
        <v>93</v>
      </c>
      <c r="CW3" s="42">
        <v>94</v>
      </c>
      <c r="CX3" s="41">
        <v>95</v>
      </c>
      <c r="CY3" s="42">
        <v>96</v>
      </c>
      <c r="CZ3" s="43"/>
      <c r="DA3" s="41">
        <v>97</v>
      </c>
      <c r="DB3" s="42">
        <v>98</v>
      </c>
      <c r="DC3" s="41">
        <v>99</v>
      </c>
      <c r="DD3" s="42">
        <v>100</v>
      </c>
      <c r="DE3" s="41">
        <v>101</v>
      </c>
      <c r="DF3" s="42">
        <v>102</v>
      </c>
      <c r="DG3" s="41">
        <v>103</v>
      </c>
      <c r="DH3" s="43"/>
      <c r="DI3" s="42">
        <v>104</v>
      </c>
      <c r="DJ3" s="41">
        <v>105</v>
      </c>
      <c r="DK3" s="42">
        <v>106</v>
      </c>
      <c r="DL3" s="41">
        <v>107</v>
      </c>
      <c r="DM3" s="42">
        <v>108</v>
      </c>
      <c r="DN3" s="41">
        <v>109</v>
      </c>
      <c r="DO3" s="42">
        <v>110</v>
      </c>
      <c r="DP3" s="41">
        <v>111</v>
      </c>
      <c r="DQ3" s="41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</row>
    <row r="4" spans="1:121" ht="12.75" customHeight="1">
      <c r="A4" s="8">
        <v>4051</v>
      </c>
      <c r="B4" s="29">
        <v>37223</v>
      </c>
      <c r="C4" s="28" t="s">
        <v>222</v>
      </c>
      <c r="D4" s="9" t="s">
        <v>194</v>
      </c>
      <c r="E4" s="10" t="s">
        <v>223</v>
      </c>
      <c r="F4" s="11" t="s">
        <v>224</v>
      </c>
      <c r="G4" s="25" t="s">
        <v>225</v>
      </c>
      <c r="H4" s="26"/>
      <c r="I4" s="27" t="s">
        <v>106</v>
      </c>
      <c r="J4" s="39" t="s">
        <v>106</v>
      </c>
      <c r="K4" s="22"/>
      <c r="L4" s="11"/>
      <c r="M4" s="11"/>
      <c r="N4" s="11"/>
      <c r="O4" s="11"/>
      <c r="P4" s="11"/>
      <c r="Q4" s="23">
        <v>1</v>
      </c>
      <c r="R4" s="24"/>
      <c r="S4" s="24">
        <f aca="true" t="shared" si="4" ref="S4:S67">IF(SUM(T4:DP4)=0,"",SUM(T4:DP4))</f>
        <v>3</v>
      </c>
      <c r="T4" s="22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>
        <v>1</v>
      </c>
      <c r="AW4" s="11"/>
      <c r="AX4" s="11"/>
      <c r="AY4" s="11"/>
      <c r="AZ4" s="11"/>
      <c r="BA4" s="11"/>
      <c r="BB4" s="11"/>
      <c r="BC4" s="11"/>
      <c r="BD4" s="11"/>
      <c r="BE4" s="11">
        <v>1</v>
      </c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04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>
        <v>1</v>
      </c>
      <c r="DG4" s="11"/>
      <c r="DH4" s="11"/>
      <c r="DI4" s="11"/>
      <c r="DJ4" s="11"/>
      <c r="DK4" s="11"/>
      <c r="DL4" s="11"/>
      <c r="DM4" s="11"/>
      <c r="DN4" s="11"/>
      <c r="DO4" s="11"/>
      <c r="DP4" s="57"/>
      <c r="DQ4" s="57">
        <v>4120</v>
      </c>
    </row>
    <row r="5" spans="1:121" ht="12.75" customHeight="1">
      <c r="A5" s="8">
        <v>4052</v>
      </c>
      <c r="B5" s="29">
        <v>37224</v>
      </c>
      <c r="C5" s="28" t="s">
        <v>226</v>
      </c>
      <c r="D5" s="9" t="s">
        <v>194</v>
      </c>
      <c r="E5" s="10" t="s">
        <v>227</v>
      </c>
      <c r="F5" s="11" t="s">
        <v>228</v>
      </c>
      <c r="G5" s="25" t="s">
        <v>229</v>
      </c>
      <c r="H5" s="26"/>
      <c r="I5" s="27" t="s">
        <v>106</v>
      </c>
      <c r="J5" s="39" t="s">
        <v>106</v>
      </c>
      <c r="K5" s="22"/>
      <c r="L5" s="11"/>
      <c r="M5" s="11"/>
      <c r="N5" s="11"/>
      <c r="O5" s="11"/>
      <c r="P5" s="11"/>
      <c r="Q5" s="23">
        <v>1</v>
      </c>
      <c r="R5" s="24"/>
      <c r="S5" s="24">
        <f t="shared" si="4"/>
        <v>1</v>
      </c>
      <c r="T5" s="22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>
        <v>1</v>
      </c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04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>
        <v>4121</v>
      </c>
    </row>
    <row r="6" spans="1:121" ht="12.75" customHeight="1">
      <c r="A6" s="8">
        <v>4053</v>
      </c>
      <c r="B6" s="29">
        <v>37224</v>
      </c>
      <c r="C6" s="28" t="s">
        <v>230</v>
      </c>
      <c r="D6" s="9" t="s">
        <v>194</v>
      </c>
      <c r="E6" s="10" t="s">
        <v>231</v>
      </c>
      <c r="F6" s="11" t="s">
        <v>232</v>
      </c>
      <c r="G6" s="25" t="s">
        <v>233</v>
      </c>
      <c r="H6" s="26"/>
      <c r="I6" s="27" t="s">
        <v>106</v>
      </c>
      <c r="J6" s="39" t="s">
        <v>106</v>
      </c>
      <c r="K6" s="22"/>
      <c r="L6" s="11"/>
      <c r="M6" s="11"/>
      <c r="N6" s="11"/>
      <c r="O6" s="11"/>
      <c r="P6" s="11"/>
      <c r="Q6" s="23">
        <v>1</v>
      </c>
      <c r="R6" s="24"/>
      <c r="S6" s="24">
        <f t="shared" si="4"/>
        <v>1</v>
      </c>
      <c r="T6" s="22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>
        <v>1</v>
      </c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04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>
        <v>4122</v>
      </c>
    </row>
    <row r="7" spans="1:121" ht="12.75" customHeight="1">
      <c r="A7" s="8">
        <v>4054</v>
      </c>
      <c r="B7" s="29">
        <v>37225</v>
      </c>
      <c r="C7" s="28" t="s">
        <v>234</v>
      </c>
      <c r="D7" s="9" t="s">
        <v>194</v>
      </c>
      <c r="E7" s="10" t="s">
        <v>235</v>
      </c>
      <c r="F7" s="11" t="s">
        <v>236</v>
      </c>
      <c r="G7" s="25" t="s">
        <v>237</v>
      </c>
      <c r="H7" s="26"/>
      <c r="I7" s="27" t="s">
        <v>106</v>
      </c>
      <c r="J7" s="39" t="s">
        <v>106</v>
      </c>
      <c r="K7" s="22"/>
      <c r="L7" s="11"/>
      <c r="M7" s="11"/>
      <c r="N7" s="11"/>
      <c r="O7" s="11"/>
      <c r="P7" s="11"/>
      <c r="Q7" s="23">
        <v>1</v>
      </c>
      <c r="R7" s="24"/>
      <c r="S7" s="24">
        <f t="shared" si="4"/>
        <v>1</v>
      </c>
      <c r="T7" s="22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>
        <v>1</v>
      </c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04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>
        <v>4123</v>
      </c>
    </row>
    <row r="8" spans="1:121" ht="12.75" customHeight="1">
      <c r="A8" s="8">
        <v>4055</v>
      </c>
      <c r="B8" s="29">
        <v>37225</v>
      </c>
      <c r="C8" s="28" t="s">
        <v>238</v>
      </c>
      <c r="D8" s="9" t="s">
        <v>194</v>
      </c>
      <c r="E8" s="10" t="s">
        <v>239</v>
      </c>
      <c r="F8" s="11" t="s">
        <v>240</v>
      </c>
      <c r="G8" s="25" t="s">
        <v>241</v>
      </c>
      <c r="H8" s="26"/>
      <c r="I8" s="27" t="s">
        <v>113</v>
      </c>
      <c r="J8" s="39" t="s">
        <v>242</v>
      </c>
      <c r="K8" s="22"/>
      <c r="L8" s="11"/>
      <c r="M8" s="11"/>
      <c r="N8" s="11"/>
      <c r="O8" s="11"/>
      <c r="P8" s="11"/>
      <c r="Q8" s="23">
        <v>1</v>
      </c>
      <c r="R8" s="24"/>
      <c r="S8" s="24">
        <f t="shared" si="4"/>
        <v>1</v>
      </c>
      <c r="T8" s="22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>
        <v>1</v>
      </c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04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>
        <v>4124</v>
      </c>
    </row>
    <row r="9" spans="1:121" ht="12.75" customHeight="1">
      <c r="A9" s="8">
        <v>4056</v>
      </c>
      <c r="B9" s="29">
        <v>37225</v>
      </c>
      <c r="C9" s="28" t="s">
        <v>243</v>
      </c>
      <c r="D9" s="9" t="s">
        <v>194</v>
      </c>
      <c r="E9" s="10" t="s">
        <v>244</v>
      </c>
      <c r="F9" s="11" t="s">
        <v>245</v>
      </c>
      <c r="G9" s="25" t="s">
        <v>246</v>
      </c>
      <c r="H9" s="26"/>
      <c r="I9" s="27" t="s">
        <v>113</v>
      </c>
      <c r="J9" s="39" t="s">
        <v>247</v>
      </c>
      <c r="K9" s="22"/>
      <c r="L9" s="11"/>
      <c r="M9" s="11"/>
      <c r="N9" s="11"/>
      <c r="O9" s="11"/>
      <c r="P9" s="11"/>
      <c r="Q9" s="23">
        <v>1</v>
      </c>
      <c r="R9" s="24"/>
      <c r="S9" s="24">
        <f t="shared" si="4"/>
        <v>1</v>
      </c>
      <c r="T9" s="22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>
        <v>1</v>
      </c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04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>
        <v>4125</v>
      </c>
    </row>
    <row r="10" spans="1:121" ht="12.75" customHeight="1">
      <c r="A10" s="8">
        <v>4057</v>
      </c>
      <c r="B10" s="29">
        <v>37225</v>
      </c>
      <c r="C10" s="28" t="s">
        <v>248</v>
      </c>
      <c r="D10" s="9" t="s">
        <v>194</v>
      </c>
      <c r="E10" s="10" t="s">
        <v>249</v>
      </c>
      <c r="F10" s="11" t="s">
        <v>250</v>
      </c>
      <c r="G10" s="25" t="s">
        <v>251</v>
      </c>
      <c r="H10" s="26"/>
      <c r="I10" s="27" t="s">
        <v>106</v>
      </c>
      <c r="J10" s="39" t="s">
        <v>106</v>
      </c>
      <c r="K10" s="22"/>
      <c r="L10" s="11"/>
      <c r="M10" s="11"/>
      <c r="N10" s="11"/>
      <c r="O10" s="11"/>
      <c r="P10" s="11"/>
      <c r="Q10" s="23">
        <v>1</v>
      </c>
      <c r="R10" s="24"/>
      <c r="S10" s="24">
        <f t="shared" si="4"/>
        <v>1</v>
      </c>
      <c r="T10" s="22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>
        <v>1</v>
      </c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04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>
        <v>4126</v>
      </c>
    </row>
    <row r="11" spans="1:121" ht="12.75" customHeight="1">
      <c r="A11" s="8">
        <v>4058</v>
      </c>
      <c r="B11" s="29">
        <v>37225</v>
      </c>
      <c r="C11" s="28" t="s">
        <v>252</v>
      </c>
      <c r="D11" s="9" t="s">
        <v>194</v>
      </c>
      <c r="E11" s="10" t="s">
        <v>253</v>
      </c>
      <c r="F11" s="11" t="s">
        <v>254</v>
      </c>
      <c r="G11" s="25" t="s">
        <v>255</v>
      </c>
      <c r="H11" s="26"/>
      <c r="I11" s="27" t="s">
        <v>106</v>
      </c>
      <c r="J11" s="39" t="s">
        <v>106</v>
      </c>
      <c r="K11" s="22"/>
      <c r="L11" s="11"/>
      <c r="M11" s="11"/>
      <c r="N11" s="11"/>
      <c r="O11" s="11"/>
      <c r="P11" s="11"/>
      <c r="Q11" s="23">
        <v>1</v>
      </c>
      <c r="R11" s="24"/>
      <c r="S11" s="24">
        <f t="shared" si="4"/>
        <v>1</v>
      </c>
      <c r="T11" s="22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>
        <v>1</v>
      </c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04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>
        <v>4127</v>
      </c>
    </row>
    <row r="12" spans="1:121" ht="12.75" customHeight="1">
      <c r="A12" s="8">
        <v>4059</v>
      </c>
      <c r="B12" s="29">
        <v>37230</v>
      </c>
      <c r="C12" s="28" t="s">
        <v>256</v>
      </c>
      <c r="D12" s="9" t="s">
        <v>194</v>
      </c>
      <c r="E12" s="10" t="s">
        <v>257</v>
      </c>
      <c r="F12" s="11" t="s">
        <v>258</v>
      </c>
      <c r="G12" s="25" t="s">
        <v>259</v>
      </c>
      <c r="H12" s="26"/>
      <c r="I12" s="27" t="s">
        <v>106</v>
      </c>
      <c r="J12" s="39" t="s">
        <v>106</v>
      </c>
      <c r="K12" s="22"/>
      <c r="L12" s="11"/>
      <c r="M12" s="11"/>
      <c r="N12" s="11"/>
      <c r="O12" s="11"/>
      <c r="P12" s="11"/>
      <c r="Q12" s="23">
        <v>1</v>
      </c>
      <c r="R12" s="24"/>
      <c r="S12" s="24">
        <f t="shared" si="4"/>
        <v>1</v>
      </c>
      <c r="T12" s="22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>
        <v>1</v>
      </c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04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>
        <v>4128</v>
      </c>
    </row>
    <row r="13" spans="1:121" ht="12.75" customHeight="1">
      <c r="A13" s="8">
        <v>4060</v>
      </c>
      <c r="B13" s="29">
        <v>37231</v>
      </c>
      <c r="C13" s="28" t="s">
        <v>260</v>
      </c>
      <c r="D13" s="9" t="s">
        <v>194</v>
      </c>
      <c r="E13" s="10" t="s">
        <v>216</v>
      </c>
      <c r="F13" s="11" t="s">
        <v>261</v>
      </c>
      <c r="G13" s="25" t="s">
        <v>262</v>
      </c>
      <c r="H13" s="26"/>
      <c r="I13" s="27" t="s">
        <v>113</v>
      </c>
      <c r="J13" s="39" t="s">
        <v>263</v>
      </c>
      <c r="K13" s="22"/>
      <c r="L13" s="11"/>
      <c r="M13" s="11"/>
      <c r="N13" s="11"/>
      <c r="O13" s="11"/>
      <c r="P13" s="11"/>
      <c r="Q13" s="23">
        <v>1</v>
      </c>
      <c r="R13" s="24"/>
      <c r="S13" s="24">
        <f t="shared" si="4"/>
        <v>1</v>
      </c>
      <c r="T13" s="22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>
        <v>1</v>
      </c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04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>
        <v>4129</v>
      </c>
    </row>
    <row r="14" spans="1:121" ht="12.75" customHeight="1">
      <c r="A14" s="8">
        <v>4061</v>
      </c>
      <c r="B14" s="29">
        <v>37231</v>
      </c>
      <c r="C14" s="28" t="s">
        <v>264</v>
      </c>
      <c r="D14" s="9" t="s">
        <v>194</v>
      </c>
      <c r="E14" s="10" t="s">
        <v>265</v>
      </c>
      <c r="F14" s="11" t="s">
        <v>266</v>
      </c>
      <c r="G14" s="25" t="s">
        <v>267</v>
      </c>
      <c r="H14" s="26"/>
      <c r="I14" s="27" t="s">
        <v>106</v>
      </c>
      <c r="J14" s="39" t="s">
        <v>106</v>
      </c>
      <c r="K14" s="22"/>
      <c r="L14" s="11"/>
      <c r="M14" s="11"/>
      <c r="N14" s="11"/>
      <c r="O14" s="11"/>
      <c r="P14" s="11"/>
      <c r="Q14" s="23">
        <v>1</v>
      </c>
      <c r="R14" s="24"/>
      <c r="S14" s="24">
        <f t="shared" si="4"/>
        <v>1</v>
      </c>
      <c r="T14" s="22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>
        <v>1</v>
      </c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04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>
        <v>4130</v>
      </c>
    </row>
    <row r="15" spans="1:121" ht="12.75" customHeight="1">
      <c r="A15" s="8">
        <v>4062</v>
      </c>
      <c r="B15" s="29">
        <v>37330</v>
      </c>
      <c r="C15" s="28" t="s">
        <v>268</v>
      </c>
      <c r="D15" s="9" t="s">
        <v>194</v>
      </c>
      <c r="E15" s="10" t="s">
        <v>269</v>
      </c>
      <c r="F15" s="11" t="s">
        <v>270</v>
      </c>
      <c r="G15" s="25" t="s">
        <v>271</v>
      </c>
      <c r="H15" s="26"/>
      <c r="I15" s="27" t="s">
        <v>106</v>
      </c>
      <c r="J15" s="39" t="s">
        <v>106</v>
      </c>
      <c r="K15" s="22"/>
      <c r="L15" s="11"/>
      <c r="M15" s="11"/>
      <c r="N15" s="11"/>
      <c r="O15" s="11"/>
      <c r="P15" s="11"/>
      <c r="Q15" s="23">
        <v>1</v>
      </c>
      <c r="R15" s="24"/>
      <c r="S15" s="24">
        <f t="shared" si="4"/>
        <v>1</v>
      </c>
      <c r="T15" s="22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>
        <v>1</v>
      </c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04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>
        <v>4131</v>
      </c>
    </row>
    <row r="16" spans="1:121" ht="12.75" customHeight="1">
      <c r="A16" s="8">
        <v>4063</v>
      </c>
      <c r="B16" s="29">
        <v>37337</v>
      </c>
      <c r="C16" s="28" t="s">
        <v>272</v>
      </c>
      <c r="D16" s="9" t="s">
        <v>194</v>
      </c>
      <c r="E16" s="10" t="s">
        <v>220</v>
      </c>
      <c r="F16" s="11" t="s">
        <v>273</v>
      </c>
      <c r="G16" s="25" t="s">
        <v>274</v>
      </c>
      <c r="H16" s="26"/>
      <c r="I16" s="27" t="s">
        <v>106</v>
      </c>
      <c r="J16" s="39" t="s">
        <v>106</v>
      </c>
      <c r="K16" s="22"/>
      <c r="L16" s="11"/>
      <c r="M16" s="11"/>
      <c r="N16" s="11"/>
      <c r="O16" s="11"/>
      <c r="P16" s="11"/>
      <c r="Q16" s="23">
        <v>1</v>
      </c>
      <c r="R16" s="24"/>
      <c r="S16" s="24">
        <f t="shared" si="4"/>
        <v>1</v>
      </c>
      <c r="T16" s="22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>
        <v>1</v>
      </c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04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>
        <v>4132</v>
      </c>
    </row>
    <row r="17" spans="1:121" ht="12.75" customHeight="1">
      <c r="A17" s="8">
        <v>4064</v>
      </c>
      <c r="B17" s="29">
        <v>37342</v>
      </c>
      <c r="C17" s="28" t="s">
        <v>275</v>
      </c>
      <c r="D17" s="9" t="s">
        <v>194</v>
      </c>
      <c r="E17" s="10" t="s">
        <v>276</v>
      </c>
      <c r="F17" s="11" t="s">
        <v>277</v>
      </c>
      <c r="G17" s="25" t="s">
        <v>278</v>
      </c>
      <c r="H17" s="26"/>
      <c r="I17" s="27" t="s">
        <v>106</v>
      </c>
      <c r="J17" s="39" t="s">
        <v>106</v>
      </c>
      <c r="K17" s="22"/>
      <c r="L17" s="11"/>
      <c r="M17" s="11"/>
      <c r="N17" s="11"/>
      <c r="O17" s="11"/>
      <c r="P17" s="11"/>
      <c r="Q17" s="23">
        <v>1</v>
      </c>
      <c r="R17" s="24"/>
      <c r="S17" s="24">
        <f t="shared" si="4"/>
        <v>2</v>
      </c>
      <c r="T17" s="22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>
        <v>1</v>
      </c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04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>
        <v>1</v>
      </c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>
        <v>4133</v>
      </c>
    </row>
    <row r="18" spans="1:121" ht="12.75" customHeight="1">
      <c r="A18" s="8">
        <v>4065</v>
      </c>
      <c r="B18" s="29">
        <v>37350</v>
      </c>
      <c r="C18" s="28" t="s">
        <v>279</v>
      </c>
      <c r="D18" s="9" t="s">
        <v>194</v>
      </c>
      <c r="E18" s="10" t="s">
        <v>280</v>
      </c>
      <c r="F18" s="11" t="s">
        <v>281</v>
      </c>
      <c r="G18" s="25" t="s">
        <v>282</v>
      </c>
      <c r="H18" s="26"/>
      <c r="I18" s="27" t="s">
        <v>106</v>
      </c>
      <c r="J18" s="39" t="s">
        <v>106</v>
      </c>
      <c r="K18" s="22"/>
      <c r="L18" s="11"/>
      <c r="M18" s="11"/>
      <c r="N18" s="11"/>
      <c r="O18" s="11"/>
      <c r="P18" s="11"/>
      <c r="Q18" s="23">
        <v>1</v>
      </c>
      <c r="R18" s="24"/>
      <c r="S18" s="24">
        <f t="shared" si="4"/>
        <v>1</v>
      </c>
      <c r="T18" s="22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>
        <v>1</v>
      </c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04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>
        <v>4134</v>
      </c>
    </row>
    <row r="19" spans="1:121" ht="12.75" customHeight="1">
      <c r="A19" s="8">
        <v>4066</v>
      </c>
      <c r="B19" s="29">
        <v>37355</v>
      </c>
      <c r="C19" s="28" t="s">
        <v>283</v>
      </c>
      <c r="D19" s="9" t="s">
        <v>194</v>
      </c>
      <c r="E19" s="10" t="s">
        <v>217</v>
      </c>
      <c r="F19" s="11" t="s">
        <v>284</v>
      </c>
      <c r="G19" s="25" t="s">
        <v>285</v>
      </c>
      <c r="H19" s="26"/>
      <c r="I19" s="27" t="s">
        <v>106</v>
      </c>
      <c r="J19" s="39" t="s">
        <v>106</v>
      </c>
      <c r="K19" s="22"/>
      <c r="L19" s="11"/>
      <c r="M19" s="11"/>
      <c r="N19" s="11"/>
      <c r="O19" s="11"/>
      <c r="P19" s="11"/>
      <c r="Q19" s="23">
        <v>1</v>
      </c>
      <c r="R19" s="24"/>
      <c r="S19" s="24">
        <f t="shared" si="4"/>
        <v>1</v>
      </c>
      <c r="T19" s="22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>
        <v>1</v>
      </c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04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>
        <v>4135</v>
      </c>
    </row>
    <row r="20" spans="1:121" ht="12.75" customHeight="1">
      <c r="A20" s="8">
        <v>4067</v>
      </c>
      <c r="B20" s="29">
        <v>37365</v>
      </c>
      <c r="C20" s="28" t="s">
        <v>286</v>
      </c>
      <c r="D20" s="9" t="s">
        <v>194</v>
      </c>
      <c r="E20" s="10" t="s">
        <v>287</v>
      </c>
      <c r="F20" s="11" t="s">
        <v>288</v>
      </c>
      <c r="G20" s="25" t="s">
        <v>289</v>
      </c>
      <c r="H20" s="26"/>
      <c r="I20" s="27" t="s">
        <v>106</v>
      </c>
      <c r="J20" s="39" t="s">
        <v>106</v>
      </c>
      <c r="K20" s="22"/>
      <c r="L20" s="11"/>
      <c r="M20" s="11"/>
      <c r="N20" s="11"/>
      <c r="O20" s="11"/>
      <c r="P20" s="11"/>
      <c r="Q20" s="23">
        <v>1</v>
      </c>
      <c r="R20" s="24"/>
      <c r="S20" s="24">
        <f t="shared" si="4"/>
        <v>1</v>
      </c>
      <c r="T20" s="22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>
        <v>1</v>
      </c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04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>
        <v>4136</v>
      </c>
    </row>
    <row r="21" spans="1:121" ht="12.75" customHeight="1">
      <c r="A21" s="8">
        <v>4068</v>
      </c>
      <c r="B21" s="29">
        <v>37369</v>
      </c>
      <c r="C21" s="28" t="s">
        <v>290</v>
      </c>
      <c r="D21" s="9" t="s">
        <v>194</v>
      </c>
      <c r="E21" s="10" t="s">
        <v>291</v>
      </c>
      <c r="F21" s="11" t="s">
        <v>292</v>
      </c>
      <c r="G21" s="25" t="s">
        <v>293</v>
      </c>
      <c r="H21" s="26"/>
      <c r="I21" s="27" t="s">
        <v>113</v>
      </c>
      <c r="J21" s="39" t="s">
        <v>294</v>
      </c>
      <c r="K21" s="22"/>
      <c r="L21" s="11"/>
      <c r="M21" s="11"/>
      <c r="N21" s="11"/>
      <c r="O21" s="11"/>
      <c r="P21" s="11"/>
      <c r="Q21" s="23">
        <v>1</v>
      </c>
      <c r="R21" s="24"/>
      <c r="S21" s="24">
        <f t="shared" si="4"/>
        <v>5</v>
      </c>
      <c r="T21" s="22"/>
      <c r="U21" s="11"/>
      <c r="V21" s="11"/>
      <c r="W21" s="11"/>
      <c r="X21" s="11"/>
      <c r="Y21" s="11">
        <v>1</v>
      </c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>
        <v>1</v>
      </c>
      <c r="AW21" s="11"/>
      <c r="AX21" s="11"/>
      <c r="AY21" s="11"/>
      <c r="AZ21" s="11"/>
      <c r="BA21" s="11"/>
      <c r="BB21" s="11"/>
      <c r="BC21" s="11"/>
      <c r="BD21" s="11"/>
      <c r="BE21" s="11">
        <v>1</v>
      </c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>
        <v>1</v>
      </c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>
        <v>1</v>
      </c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04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>
        <v>4137</v>
      </c>
    </row>
    <row r="22" spans="1:121" ht="12.75" customHeight="1">
      <c r="A22" s="8">
        <v>4069</v>
      </c>
      <c r="B22" s="29">
        <v>37370</v>
      </c>
      <c r="C22" s="28" t="s">
        <v>295</v>
      </c>
      <c r="D22" s="9" t="s">
        <v>194</v>
      </c>
      <c r="E22" s="10" t="s">
        <v>296</v>
      </c>
      <c r="F22" s="11" t="s">
        <v>297</v>
      </c>
      <c r="G22" s="25" t="s">
        <v>298</v>
      </c>
      <c r="H22" s="26"/>
      <c r="I22" s="27" t="s">
        <v>106</v>
      </c>
      <c r="J22" s="39" t="s">
        <v>106</v>
      </c>
      <c r="K22" s="22"/>
      <c r="L22" s="11"/>
      <c r="M22" s="11"/>
      <c r="N22" s="11"/>
      <c r="O22" s="11"/>
      <c r="P22" s="11"/>
      <c r="Q22" s="23">
        <v>1</v>
      </c>
      <c r="R22" s="24"/>
      <c r="S22" s="24">
        <f t="shared" si="4"/>
        <v>1</v>
      </c>
      <c r="T22" s="22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>
        <v>1</v>
      </c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04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>
        <v>4138</v>
      </c>
    </row>
    <row r="23" spans="1:121" ht="12.75" customHeight="1">
      <c r="A23" s="8">
        <v>4070</v>
      </c>
      <c r="B23" s="29">
        <v>37371</v>
      </c>
      <c r="C23" s="28" t="s">
        <v>299</v>
      </c>
      <c r="D23" s="9" t="s">
        <v>194</v>
      </c>
      <c r="E23" s="10" t="s">
        <v>300</v>
      </c>
      <c r="F23" s="11" t="s">
        <v>301</v>
      </c>
      <c r="G23" s="25" t="s">
        <v>302</v>
      </c>
      <c r="H23" s="26"/>
      <c r="I23" s="27" t="s">
        <v>106</v>
      </c>
      <c r="J23" s="39" t="s">
        <v>106</v>
      </c>
      <c r="K23" s="22"/>
      <c r="L23" s="11"/>
      <c r="M23" s="11"/>
      <c r="N23" s="11"/>
      <c r="O23" s="11"/>
      <c r="P23" s="11"/>
      <c r="Q23" s="23">
        <v>1</v>
      </c>
      <c r="R23" s="24"/>
      <c r="S23" s="24">
        <f t="shared" si="4"/>
        <v>1</v>
      </c>
      <c r="T23" s="22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>
        <v>1</v>
      </c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04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>
        <v>4139</v>
      </c>
    </row>
    <row r="24" spans="1:121" ht="12.75" customHeight="1">
      <c r="A24" s="8">
        <v>4071</v>
      </c>
      <c r="B24" s="29">
        <v>37371</v>
      </c>
      <c r="C24" s="28" t="s">
        <v>303</v>
      </c>
      <c r="D24" s="9" t="s">
        <v>194</v>
      </c>
      <c r="E24" s="10" t="s">
        <v>304</v>
      </c>
      <c r="F24" s="11" t="s">
        <v>305</v>
      </c>
      <c r="G24" s="25" t="s">
        <v>306</v>
      </c>
      <c r="H24" s="26"/>
      <c r="I24" s="27" t="s">
        <v>106</v>
      </c>
      <c r="J24" s="39" t="s">
        <v>106</v>
      </c>
      <c r="K24" s="22"/>
      <c r="L24" s="11"/>
      <c r="M24" s="11"/>
      <c r="N24" s="11"/>
      <c r="O24" s="11"/>
      <c r="P24" s="11"/>
      <c r="Q24" s="23">
        <v>1</v>
      </c>
      <c r="R24" s="24"/>
      <c r="S24" s="24">
        <f t="shared" si="4"/>
        <v>4</v>
      </c>
      <c r="T24" s="22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>
        <v>1</v>
      </c>
      <c r="AW24" s="11"/>
      <c r="AX24" s="11"/>
      <c r="AY24" s="11"/>
      <c r="AZ24" s="11"/>
      <c r="BA24" s="11"/>
      <c r="BB24" s="11"/>
      <c r="BC24" s="11"/>
      <c r="BD24" s="11"/>
      <c r="BE24" s="11">
        <v>1</v>
      </c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04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>
        <v>1</v>
      </c>
      <c r="DG24" s="11">
        <v>1</v>
      </c>
      <c r="DH24" s="11"/>
      <c r="DI24" s="11"/>
      <c r="DJ24" s="11"/>
      <c r="DK24" s="11"/>
      <c r="DL24" s="11"/>
      <c r="DM24" s="11"/>
      <c r="DN24" s="11"/>
      <c r="DO24" s="11"/>
      <c r="DP24" s="11"/>
      <c r="DQ24" s="11">
        <v>4140</v>
      </c>
    </row>
    <row r="25" spans="1:121" ht="12.75" customHeight="1">
      <c r="A25" s="8">
        <v>4072</v>
      </c>
      <c r="B25" s="29">
        <v>37371</v>
      </c>
      <c r="C25" s="28" t="s">
        <v>307</v>
      </c>
      <c r="D25" s="9" t="s">
        <v>194</v>
      </c>
      <c r="E25" s="10" t="s">
        <v>308</v>
      </c>
      <c r="F25" s="11" t="s">
        <v>309</v>
      </c>
      <c r="G25" s="25" t="s">
        <v>310</v>
      </c>
      <c r="H25" s="26"/>
      <c r="I25" s="27" t="s">
        <v>106</v>
      </c>
      <c r="J25" s="39" t="s">
        <v>106</v>
      </c>
      <c r="K25" s="22"/>
      <c r="L25" s="11"/>
      <c r="M25" s="11"/>
      <c r="N25" s="11"/>
      <c r="O25" s="11"/>
      <c r="P25" s="11"/>
      <c r="Q25" s="23">
        <v>1</v>
      </c>
      <c r="R25" s="24"/>
      <c r="S25" s="24">
        <f t="shared" si="4"/>
        <v>6</v>
      </c>
      <c r="T25" s="22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>
        <v>1</v>
      </c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>
        <v>1</v>
      </c>
      <c r="AW25" s="11"/>
      <c r="AX25" s="11"/>
      <c r="AY25" s="11"/>
      <c r="AZ25" s="11"/>
      <c r="BA25" s="11"/>
      <c r="BB25" s="11"/>
      <c r="BC25" s="11"/>
      <c r="BD25" s="11"/>
      <c r="BE25" s="11">
        <v>1</v>
      </c>
      <c r="BF25" s="11">
        <v>1</v>
      </c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>
        <v>1</v>
      </c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04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>
        <v>1</v>
      </c>
      <c r="DN25" s="11"/>
      <c r="DO25" s="11"/>
      <c r="DP25" s="11"/>
      <c r="DQ25" s="11">
        <v>4141</v>
      </c>
    </row>
    <row r="26" spans="1:121" ht="12.75" customHeight="1">
      <c r="A26" s="8">
        <v>4073</v>
      </c>
      <c r="B26" s="29">
        <v>37371</v>
      </c>
      <c r="C26" s="28" t="s">
        <v>311</v>
      </c>
      <c r="D26" s="9" t="s">
        <v>194</v>
      </c>
      <c r="E26" s="10" t="s">
        <v>312</v>
      </c>
      <c r="F26" s="11" t="s">
        <v>313</v>
      </c>
      <c r="G26" s="25" t="s">
        <v>314</v>
      </c>
      <c r="H26" s="26"/>
      <c r="I26" s="27" t="s">
        <v>113</v>
      </c>
      <c r="J26" s="39" t="s">
        <v>315</v>
      </c>
      <c r="K26" s="22"/>
      <c r="L26" s="11"/>
      <c r="M26" s="11"/>
      <c r="N26" s="11"/>
      <c r="O26" s="11"/>
      <c r="P26" s="11"/>
      <c r="Q26" s="23">
        <v>1</v>
      </c>
      <c r="R26" s="24"/>
      <c r="S26" s="24">
        <f t="shared" si="4"/>
        <v>4</v>
      </c>
      <c r="T26" s="22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>
        <v>1</v>
      </c>
      <c r="AW26" s="11"/>
      <c r="AX26" s="11"/>
      <c r="AY26" s="11"/>
      <c r="AZ26" s="11"/>
      <c r="BA26" s="11"/>
      <c r="BB26" s="11"/>
      <c r="BC26" s="11"/>
      <c r="BD26" s="11"/>
      <c r="BE26" s="11">
        <v>1</v>
      </c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04"/>
      <c r="CV26" s="11"/>
      <c r="CW26" s="11"/>
      <c r="CX26" s="11"/>
      <c r="CY26" s="11"/>
      <c r="CZ26" s="11"/>
      <c r="DA26" s="11"/>
      <c r="DB26" s="11">
        <v>1</v>
      </c>
      <c r="DC26" s="11"/>
      <c r="DD26" s="11"/>
      <c r="DE26" s="11"/>
      <c r="DF26" s="11"/>
      <c r="DG26" s="11">
        <v>1</v>
      </c>
      <c r="DH26" s="11"/>
      <c r="DI26" s="11"/>
      <c r="DJ26" s="11"/>
      <c r="DK26" s="11"/>
      <c r="DL26" s="11"/>
      <c r="DM26" s="11"/>
      <c r="DN26" s="11"/>
      <c r="DO26" s="11"/>
      <c r="DP26" s="11"/>
      <c r="DQ26" s="11">
        <v>4142</v>
      </c>
    </row>
    <row r="27" spans="1:121" ht="12.75" customHeight="1">
      <c r="A27" s="8">
        <v>4074</v>
      </c>
      <c r="B27" s="29">
        <v>37371</v>
      </c>
      <c r="C27" s="28" t="s">
        <v>316</v>
      </c>
      <c r="D27" s="9" t="s">
        <v>194</v>
      </c>
      <c r="E27" s="10" t="s">
        <v>317</v>
      </c>
      <c r="F27" s="11" t="s">
        <v>318</v>
      </c>
      <c r="G27" s="25" t="s">
        <v>319</v>
      </c>
      <c r="H27" s="26"/>
      <c r="I27" s="27" t="s">
        <v>113</v>
      </c>
      <c r="J27" s="39" t="s">
        <v>320</v>
      </c>
      <c r="K27" s="22"/>
      <c r="L27" s="11"/>
      <c r="M27" s="11"/>
      <c r="N27" s="11"/>
      <c r="O27" s="11"/>
      <c r="P27" s="11"/>
      <c r="Q27" s="23">
        <v>1</v>
      </c>
      <c r="R27" s="24"/>
      <c r="S27" s="24">
        <f t="shared" si="4"/>
        <v>1</v>
      </c>
      <c r="T27" s="22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>
        <v>1</v>
      </c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04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>
        <v>4143</v>
      </c>
    </row>
    <row r="28" spans="1:121" ht="12.75" customHeight="1">
      <c r="A28" s="8">
        <v>4075</v>
      </c>
      <c r="B28" s="29">
        <v>37371</v>
      </c>
      <c r="C28" s="28" t="s">
        <v>321</v>
      </c>
      <c r="D28" s="9" t="s">
        <v>194</v>
      </c>
      <c r="E28" s="10" t="s">
        <v>322</v>
      </c>
      <c r="F28" s="11" t="s">
        <v>323</v>
      </c>
      <c r="G28" s="25" t="s">
        <v>324</v>
      </c>
      <c r="H28" s="26"/>
      <c r="I28" s="27" t="s">
        <v>106</v>
      </c>
      <c r="J28" s="39" t="s">
        <v>106</v>
      </c>
      <c r="K28" s="22"/>
      <c r="L28" s="11"/>
      <c r="M28" s="11"/>
      <c r="N28" s="11"/>
      <c r="O28" s="11"/>
      <c r="P28" s="11"/>
      <c r="Q28" s="23">
        <v>1</v>
      </c>
      <c r="R28" s="24"/>
      <c r="S28" s="24">
        <f t="shared" si="4"/>
        <v>1</v>
      </c>
      <c r="T28" s="22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>
        <v>1</v>
      </c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04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>
        <v>4144</v>
      </c>
    </row>
    <row r="29" spans="1:121" ht="12.75" customHeight="1">
      <c r="A29" s="8">
        <v>4076</v>
      </c>
      <c r="B29" s="29">
        <v>37372</v>
      </c>
      <c r="C29" s="28" t="s">
        <v>325</v>
      </c>
      <c r="D29" s="9" t="s">
        <v>194</v>
      </c>
      <c r="E29" s="10" t="s">
        <v>326</v>
      </c>
      <c r="F29" s="11" t="s">
        <v>327</v>
      </c>
      <c r="G29" s="25" t="s">
        <v>328</v>
      </c>
      <c r="H29" s="26"/>
      <c r="I29" s="27" t="s">
        <v>106</v>
      </c>
      <c r="J29" s="39" t="s">
        <v>106</v>
      </c>
      <c r="K29" s="22"/>
      <c r="L29" s="11"/>
      <c r="M29" s="11"/>
      <c r="N29" s="11"/>
      <c r="O29" s="11"/>
      <c r="P29" s="11"/>
      <c r="Q29" s="23">
        <v>1</v>
      </c>
      <c r="R29" s="24"/>
      <c r="S29" s="24">
        <f t="shared" si="4"/>
        <v>2</v>
      </c>
      <c r="T29" s="22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>
        <v>1</v>
      </c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04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>
        <v>1</v>
      </c>
      <c r="DH29" s="11"/>
      <c r="DI29" s="11"/>
      <c r="DJ29" s="11"/>
      <c r="DK29" s="11"/>
      <c r="DL29" s="11"/>
      <c r="DM29" s="11"/>
      <c r="DN29" s="11"/>
      <c r="DO29" s="11"/>
      <c r="DP29" s="11"/>
      <c r="DQ29" s="11">
        <v>4145</v>
      </c>
    </row>
    <row r="30" spans="1:121" ht="12.75" customHeight="1">
      <c r="A30" s="8">
        <v>4077</v>
      </c>
      <c r="B30" s="29">
        <v>37372</v>
      </c>
      <c r="C30" s="28" t="s">
        <v>329</v>
      </c>
      <c r="D30" s="9" t="s">
        <v>194</v>
      </c>
      <c r="E30" s="10" t="s">
        <v>330</v>
      </c>
      <c r="F30" s="11" t="s">
        <v>331</v>
      </c>
      <c r="G30" s="25" t="s">
        <v>332</v>
      </c>
      <c r="H30" s="26"/>
      <c r="I30" s="27" t="s">
        <v>106</v>
      </c>
      <c r="J30" s="39" t="s">
        <v>106</v>
      </c>
      <c r="K30" s="22"/>
      <c r="L30" s="11"/>
      <c r="M30" s="11"/>
      <c r="N30" s="11"/>
      <c r="O30" s="11"/>
      <c r="P30" s="11"/>
      <c r="Q30" s="23">
        <v>1</v>
      </c>
      <c r="R30" s="24"/>
      <c r="S30" s="24">
        <f t="shared" si="4"/>
        <v>1</v>
      </c>
      <c r="T30" s="22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>
        <v>1</v>
      </c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04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>
        <v>4146</v>
      </c>
    </row>
    <row r="31" spans="1:121" ht="12.75" customHeight="1">
      <c r="A31" s="8">
        <v>4078</v>
      </c>
      <c r="B31" s="29">
        <v>37372</v>
      </c>
      <c r="C31" s="28" t="s">
        <v>333</v>
      </c>
      <c r="D31" s="9" t="s">
        <v>194</v>
      </c>
      <c r="E31" s="10" t="s">
        <v>334</v>
      </c>
      <c r="F31" s="11" t="s">
        <v>335</v>
      </c>
      <c r="G31" s="25" t="s">
        <v>336</v>
      </c>
      <c r="H31" s="26"/>
      <c r="I31" s="27" t="s">
        <v>106</v>
      </c>
      <c r="J31" s="39" t="s">
        <v>106</v>
      </c>
      <c r="K31" s="22"/>
      <c r="L31" s="11"/>
      <c r="M31" s="11"/>
      <c r="N31" s="11"/>
      <c r="O31" s="11"/>
      <c r="P31" s="11"/>
      <c r="Q31" s="23">
        <v>1</v>
      </c>
      <c r="R31" s="24"/>
      <c r="S31" s="24">
        <f t="shared" si="4"/>
        <v>1</v>
      </c>
      <c r="T31" s="22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>
        <v>1</v>
      </c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04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>
        <v>4147</v>
      </c>
    </row>
    <row r="32" spans="1:121" ht="12.75" customHeight="1">
      <c r="A32" s="8">
        <v>4079</v>
      </c>
      <c r="B32" s="29">
        <v>37375</v>
      </c>
      <c r="C32" s="28" t="s">
        <v>337</v>
      </c>
      <c r="D32" s="9" t="s">
        <v>194</v>
      </c>
      <c r="E32" s="10" t="s">
        <v>338</v>
      </c>
      <c r="F32" s="11" t="s">
        <v>339</v>
      </c>
      <c r="G32" s="25" t="s">
        <v>340</v>
      </c>
      <c r="H32" s="26"/>
      <c r="I32" s="27" t="s">
        <v>106</v>
      </c>
      <c r="J32" s="39" t="s">
        <v>106</v>
      </c>
      <c r="K32" s="22"/>
      <c r="L32" s="11"/>
      <c r="M32" s="11"/>
      <c r="N32" s="11"/>
      <c r="O32" s="11"/>
      <c r="P32" s="11"/>
      <c r="Q32" s="23">
        <v>1</v>
      </c>
      <c r="R32" s="24" t="s">
        <v>341</v>
      </c>
      <c r="S32" s="24">
        <f t="shared" si="4"/>
        <v>5</v>
      </c>
      <c r="T32" s="22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>
        <v>1</v>
      </c>
      <c r="AW32" s="11"/>
      <c r="AX32" s="11"/>
      <c r="AY32" s="11"/>
      <c r="AZ32" s="11"/>
      <c r="BA32" s="11"/>
      <c r="BB32" s="11"/>
      <c r="BC32" s="11"/>
      <c r="BD32" s="11"/>
      <c r="BE32" s="11">
        <v>1</v>
      </c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04"/>
      <c r="CV32" s="11"/>
      <c r="CW32" s="11"/>
      <c r="CX32" s="11"/>
      <c r="CY32" s="11"/>
      <c r="CZ32" s="11"/>
      <c r="DA32" s="11"/>
      <c r="DB32" s="11">
        <v>1</v>
      </c>
      <c r="DC32" s="11"/>
      <c r="DD32" s="11"/>
      <c r="DE32" s="11"/>
      <c r="DF32" s="11">
        <v>1</v>
      </c>
      <c r="DG32" s="11">
        <v>1</v>
      </c>
      <c r="DH32" s="11"/>
      <c r="DI32" s="11"/>
      <c r="DJ32" s="11"/>
      <c r="DK32" s="11"/>
      <c r="DL32" s="11"/>
      <c r="DM32" s="11"/>
      <c r="DN32" s="11"/>
      <c r="DO32" s="11"/>
      <c r="DP32" s="11"/>
      <c r="DQ32" s="11">
        <v>4148</v>
      </c>
    </row>
    <row r="33" spans="1:121" ht="12.75" customHeight="1">
      <c r="A33" s="8">
        <v>4080</v>
      </c>
      <c r="B33" s="29">
        <v>37375</v>
      </c>
      <c r="C33" s="28" t="s">
        <v>342</v>
      </c>
      <c r="D33" s="9" t="s">
        <v>194</v>
      </c>
      <c r="E33" s="10" t="s">
        <v>343</v>
      </c>
      <c r="F33" s="11" t="s">
        <v>344</v>
      </c>
      <c r="G33" s="25" t="s">
        <v>345</v>
      </c>
      <c r="H33" s="26"/>
      <c r="I33" s="27" t="s">
        <v>106</v>
      </c>
      <c r="J33" s="39" t="s">
        <v>106</v>
      </c>
      <c r="K33" s="22"/>
      <c r="L33" s="11"/>
      <c r="M33" s="11"/>
      <c r="N33" s="11"/>
      <c r="O33" s="11"/>
      <c r="P33" s="11"/>
      <c r="Q33" s="23">
        <v>1</v>
      </c>
      <c r="R33" s="24" t="s">
        <v>211</v>
      </c>
      <c r="S33" s="24">
        <f t="shared" si="4"/>
        <v>1</v>
      </c>
      <c r="T33" s="22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>
        <v>1</v>
      </c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04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>
        <v>4149</v>
      </c>
    </row>
    <row r="34" spans="1:121" ht="12.75" customHeight="1">
      <c r="A34" s="8">
        <v>4081</v>
      </c>
      <c r="B34" s="29">
        <v>37375</v>
      </c>
      <c r="C34" s="28" t="s">
        <v>346</v>
      </c>
      <c r="D34" s="9" t="s">
        <v>194</v>
      </c>
      <c r="E34" s="10" t="s">
        <v>347</v>
      </c>
      <c r="F34" s="11" t="s">
        <v>348</v>
      </c>
      <c r="G34" s="25" t="s">
        <v>349</v>
      </c>
      <c r="H34" s="26"/>
      <c r="I34" s="27" t="s">
        <v>106</v>
      </c>
      <c r="J34" s="39" t="s">
        <v>106</v>
      </c>
      <c r="K34" s="22"/>
      <c r="L34" s="11"/>
      <c r="M34" s="11"/>
      <c r="N34" s="11"/>
      <c r="O34" s="11"/>
      <c r="P34" s="11"/>
      <c r="Q34" s="23">
        <v>1</v>
      </c>
      <c r="R34" s="24" t="s">
        <v>120</v>
      </c>
      <c r="S34" s="24">
        <f t="shared" si="4"/>
        <v>5</v>
      </c>
      <c r="T34" s="22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>
        <v>1</v>
      </c>
      <c r="AW34" s="11"/>
      <c r="AX34" s="11"/>
      <c r="AY34" s="11"/>
      <c r="AZ34" s="11"/>
      <c r="BA34" s="11"/>
      <c r="BB34" s="11"/>
      <c r="BC34" s="11"/>
      <c r="BD34" s="11">
        <v>1</v>
      </c>
      <c r="BE34" s="11">
        <v>1</v>
      </c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>
        <v>1</v>
      </c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04"/>
      <c r="CV34" s="11"/>
      <c r="CW34" s="11"/>
      <c r="CX34" s="11"/>
      <c r="CY34" s="11"/>
      <c r="CZ34" s="11"/>
      <c r="DA34" s="11"/>
      <c r="DB34" s="11">
        <v>1</v>
      </c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>
        <v>4150</v>
      </c>
    </row>
    <row r="35" spans="1:121" ht="12.75" customHeight="1">
      <c r="A35" s="8">
        <v>4082</v>
      </c>
      <c r="B35" s="29">
        <v>37375</v>
      </c>
      <c r="C35" s="28" t="s">
        <v>350</v>
      </c>
      <c r="D35" s="9" t="s">
        <v>194</v>
      </c>
      <c r="E35" s="10" t="s">
        <v>351</v>
      </c>
      <c r="F35" s="11" t="s">
        <v>352</v>
      </c>
      <c r="G35" s="25" t="s">
        <v>353</v>
      </c>
      <c r="H35" s="26"/>
      <c r="I35" s="27" t="s">
        <v>106</v>
      </c>
      <c r="J35" s="39" t="s">
        <v>106</v>
      </c>
      <c r="K35" s="22"/>
      <c r="L35" s="11"/>
      <c r="M35" s="11"/>
      <c r="N35" s="11"/>
      <c r="O35" s="11"/>
      <c r="P35" s="11"/>
      <c r="Q35" s="23">
        <v>1</v>
      </c>
      <c r="R35" s="24" t="s">
        <v>121</v>
      </c>
      <c r="S35" s="24">
        <f t="shared" si="4"/>
      </c>
      <c r="T35" s="22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04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>
        <v>4151</v>
      </c>
    </row>
    <row r="36" spans="1:121" ht="12.75" customHeight="1">
      <c r="A36" s="8">
        <v>4083</v>
      </c>
      <c r="B36" s="29">
        <v>37376</v>
      </c>
      <c r="C36" s="28" t="s">
        <v>354</v>
      </c>
      <c r="D36" s="9" t="s">
        <v>194</v>
      </c>
      <c r="E36" s="10" t="s">
        <v>355</v>
      </c>
      <c r="F36" s="11" t="s">
        <v>356</v>
      </c>
      <c r="G36" s="25" t="s">
        <v>357</v>
      </c>
      <c r="H36" s="26"/>
      <c r="I36" s="27" t="s">
        <v>113</v>
      </c>
      <c r="J36" s="39" t="s">
        <v>358</v>
      </c>
      <c r="K36" s="22"/>
      <c r="L36" s="11"/>
      <c r="M36" s="11"/>
      <c r="N36" s="11"/>
      <c r="O36" s="11"/>
      <c r="P36" s="11"/>
      <c r="Q36" s="23">
        <v>1</v>
      </c>
      <c r="R36" s="24"/>
      <c r="S36" s="24">
        <f t="shared" si="4"/>
        <v>1</v>
      </c>
      <c r="T36" s="22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>
        <v>1</v>
      </c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04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>
        <v>4152</v>
      </c>
    </row>
    <row r="37" spans="1:121" ht="12.75" customHeight="1">
      <c r="A37" s="8">
        <v>4084</v>
      </c>
      <c r="B37" s="29">
        <v>37376</v>
      </c>
      <c r="C37" s="28" t="s">
        <v>359</v>
      </c>
      <c r="D37" s="9" t="s">
        <v>194</v>
      </c>
      <c r="E37" s="10" t="s">
        <v>360</v>
      </c>
      <c r="F37" s="11" t="s">
        <v>361</v>
      </c>
      <c r="G37" s="25" t="s">
        <v>362</v>
      </c>
      <c r="H37" s="26"/>
      <c r="I37" s="27" t="s">
        <v>106</v>
      </c>
      <c r="J37" s="39" t="s">
        <v>106</v>
      </c>
      <c r="K37" s="22"/>
      <c r="L37" s="11"/>
      <c r="M37" s="11"/>
      <c r="N37" s="11"/>
      <c r="O37" s="11"/>
      <c r="P37" s="11"/>
      <c r="Q37" s="23">
        <v>1</v>
      </c>
      <c r="R37" s="24"/>
      <c r="S37" s="24">
        <f t="shared" si="4"/>
        <v>4</v>
      </c>
      <c r="T37" s="22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>
        <v>1</v>
      </c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04"/>
      <c r="CV37" s="11"/>
      <c r="CW37" s="11"/>
      <c r="CX37" s="11"/>
      <c r="CY37" s="11"/>
      <c r="CZ37" s="11"/>
      <c r="DA37" s="11"/>
      <c r="DB37" s="11">
        <v>1</v>
      </c>
      <c r="DC37" s="11"/>
      <c r="DD37" s="11"/>
      <c r="DE37" s="11"/>
      <c r="DF37" s="11"/>
      <c r="DG37" s="11">
        <v>1</v>
      </c>
      <c r="DH37" s="11"/>
      <c r="DI37" s="11"/>
      <c r="DJ37" s="11"/>
      <c r="DK37" s="11"/>
      <c r="DL37" s="11"/>
      <c r="DM37" s="11">
        <v>1</v>
      </c>
      <c r="DN37" s="11"/>
      <c r="DO37" s="11"/>
      <c r="DP37" s="11"/>
      <c r="DQ37" s="11">
        <v>4153</v>
      </c>
    </row>
    <row r="38" spans="1:121" ht="12.75" customHeight="1">
      <c r="A38" s="8">
        <v>4085</v>
      </c>
      <c r="B38" s="29">
        <v>37376</v>
      </c>
      <c r="C38" s="28" t="s">
        <v>363</v>
      </c>
      <c r="D38" s="9" t="s">
        <v>194</v>
      </c>
      <c r="E38" s="10" t="s">
        <v>364</v>
      </c>
      <c r="F38" s="11" t="s">
        <v>365</v>
      </c>
      <c r="G38" s="25" t="s">
        <v>366</v>
      </c>
      <c r="H38" s="26"/>
      <c r="I38" s="27" t="s">
        <v>106</v>
      </c>
      <c r="J38" s="39" t="s">
        <v>106</v>
      </c>
      <c r="K38" s="22"/>
      <c r="L38" s="11"/>
      <c r="M38" s="11"/>
      <c r="N38" s="11"/>
      <c r="O38" s="11"/>
      <c r="P38" s="11"/>
      <c r="Q38" s="23">
        <v>1</v>
      </c>
      <c r="R38" s="24"/>
      <c r="S38" s="24">
        <f t="shared" si="4"/>
        <v>1</v>
      </c>
      <c r="T38" s="22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>
        <v>1</v>
      </c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04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>
        <v>4154</v>
      </c>
    </row>
    <row r="39" spans="1:121" ht="12.75" customHeight="1">
      <c r="A39" s="8">
        <v>4086</v>
      </c>
      <c r="B39" s="29">
        <v>37376</v>
      </c>
      <c r="C39" s="28" t="s">
        <v>367</v>
      </c>
      <c r="D39" s="9" t="s">
        <v>194</v>
      </c>
      <c r="E39" s="10" t="s">
        <v>368</v>
      </c>
      <c r="F39" s="11" t="s">
        <v>369</v>
      </c>
      <c r="G39" s="25" t="s">
        <v>370</v>
      </c>
      <c r="H39" s="26"/>
      <c r="I39" s="27" t="s">
        <v>106</v>
      </c>
      <c r="J39" s="39" t="s">
        <v>106</v>
      </c>
      <c r="K39" s="22"/>
      <c r="L39" s="11"/>
      <c r="M39" s="11"/>
      <c r="N39" s="11"/>
      <c r="O39" s="11"/>
      <c r="P39" s="11"/>
      <c r="Q39" s="23">
        <v>1</v>
      </c>
      <c r="R39" s="24"/>
      <c r="S39" s="24">
        <f t="shared" si="4"/>
        <v>2</v>
      </c>
      <c r="T39" s="22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>
        <v>1</v>
      </c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04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>
        <v>1</v>
      </c>
      <c r="DN39" s="11"/>
      <c r="DO39" s="11"/>
      <c r="DP39" s="11"/>
      <c r="DQ39" s="11">
        <v>4155</v>
      </c>
    </row>
    <row r="40" spans="1:121" ht="12.75" customHeight="1">
      <c r="A40" s="8">
        <v>4087</v>
      </c>
      <c r="B40" s="29">
        <v>37389</v>
      </c>
      <c r="C40" s="28" t="s">
        <v>371</v>
      </c>
      <c r="D40" s="9" t="s">
        <v>194</v>
      </c>
      <c r="E40" s="10" t="s">
        <v>372</v>
      </c>
      <c r="F40" s="11" t="s">
        <v>373</v>
      </c>
      <c r="G40" s="25" t="s">
        <v>374</v>
      </c>
      <c r="H40" s="26"/>
      <c r="I40" s="27" t="s">
        <v>106</v>
      </c>
      <c r="J40" s="39" t="s">
        <v>106</v>
      </c>
      <c r="K40" s="22"/>
      <c r="L40" s="11"/>
      <c r="M40" s="11"/>
      <c r="N40" s="11"/>
      <c r="O40" s="11"/>
      <c r="P40" s="11"/>
      <c r="Q40" s="23">
        <v>1</v>
      </c>
      <c r="R40" s="24"/>
      <c r="S40" s="24">
        <f t="shared" si="4"/>
        <v>1</v>
      </c>
      <c r="T40" s="22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>
        <v>1</v>
      </c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04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>
        <v>4156</v>
      </c>
    </row>
    <row r="41" spans="1:121" ht="12.75" customHeight="1">
      <c r="A41" s="8">
        <v>4088</v>
      </c>
      <c r="B41" s="29">
        <v>37420</v>
      </c>
      <c r="C41" s="28" t="s">
        <v>375</v>
      </c>
      <c r="D41" s="9" t="s">
        <v>194</v>
      </c>
      <c r="E41" s="10" t="s">
        <v>376</v>
      </c>
      <c r="F41" s="11" t="s">
        <v>377</v>
      </c>
      <c r="G41" s="25" t="s">
        <v>378</v>
      </c>
      <c r="H41" s="26"/>
      <c r="I41" s="27" t="s">
        <v>106</v>
      </c>
      <c r="J41" s="39" t="s">
        <v>106</v>
      </c>
      <c r="K41" s="22"/>
      <c r="L41" s="11"/>
      <c r="M41" s="11"/>
      <c r="N41" s="11"/>
      <c r="O41" s="11"/>
      <c r="P41" s="11"/>
      <c r="Q41" s="23">
        <v>1</v>
      </c>
      <c r="R41" s="24"/>
      <c r="S41" s="24">
        <f t="shared" si="4"/>
        <v>1</v>
      </c>
      <c r="T41" s="22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>
        <v>1</v>
      </c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04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>
        <v>4157</v>
      </c>
    </row>
    <row r="42" spans="1:121" ht="12.75" customHeight="1">
      <c r="A42" s="8">
        <v>4089</v>
      </c>
      <c r="B42" s="29">
        <v>37420</v>
      </c>
      <c r="C42" s="28" t="s">
        <v>379</v>
      </c>
      <c r="D42" s="9" t="s">
        <v>194</v>
      </c>
      <c r="E42" s="10" t="s">
        <v>380</v>
      </c>
      <c r="F42" s="11" t="s">
        <v>381</v>
      </c>
      <c r="G42" s="25" t="s">
        <v>382</v>
      </c>
      <c r="H42" s="26"/>
      <c r="I42" s="27" t="s">
        <v>106</v>
      </c>
      <c r="J42" s="39" t="s">
        <v>106</v>
      </c>
      <c r="K42" s="22"/>
      <c r="L42" s="11"/>
      <c r="M42" s="11"/>
      <c r="N42" s="11"/>
      <c r="O42" s="11"/>
      <c r="P42" s="11"/>
      <c r="Q42" s="23">
        <v>1</v>
      </c>
      <c r="R42" s="24"/>
      <c r="S42" s="24">
        <f t="shared" si="4"/>
        <v>1</v>
      </c>
      <c r="T42" s="22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>
        <v>1</v>
      </c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04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>
        <v>4158</v>
      </c>
    </row>
    <row r="43" spans="1:121" ht="12.75" customHeight="1">
      <c r="A43" s="8">
        <v>4090</v>
      </c>
      <c r="B43" s="29">
        <v>37426</v>
      </c>
      <c r="C43" s="28" t="s">
        <v>383</v>
      </c>
      <c r="D43" s="9" t="s">
        <v>194</v>
      </c>
      <c r="E43" s="10" t="s">
        <v>384</v>
      </c>
      <c r="F43" s="11" t="s">
        <v>385</v>
      </c>
      <c r="G43" s="25" t="s">
        <v>386</v>
      </c>
      <c r="H43" s="26"/>
      <c r="I43" s="27" t="s">
        <v>106</v>
      </c>
      <c r="J43" s="39" t="s">
        <v>106</v>
      </c>
      <c r="K43" s="22"/>
      <c r="L43" s="11"/>
      <c r="M43" s="11"/>
      <c r="N43" s="11"/>
      <c r="O43" s="11"/>
      <c r="P43" s="11"/>
      <c r="Q43" s="23">
        <v>1</v>
      </c>
      <c r="R43" s="24"/>
      <c r="S43" s="24">
        <f t="shared" si="4"/>
        <v>1</v>
      </c>
      <c r="T43" s="22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>
        <v>1</v>
      </c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04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>
        <v>4159</v>
      </c>
    </row>
    <row r="44" spans="1:121" ht="12.75" customHeight="1">
      <c r="A44" s="8">
        <v>4091</v>
      </c>
      <c r="B44" s="29">
        <v>37426</v>
      </c>
      <c r="C44" s="28" t="s">
        <v>387</v>
      </c>
      <c r="D44" s="9" t="s">
        <v>194</v>
      </c>
      <c r="E44" s="10" t="s">
        <v>388</v>
      </c>
      <c r="F44" s="11" t="s">
        <v>389</v>
      </c>
      <c r="G44" s="25" t="s">
        <v>390</v>
      </c>
      <c r="H44" s="26"/>
      <c r="I44" s="27" t="s">
        <v>106</v>
      </c>
      <c r="J44" s="39" t="s">
        <v>106</v>
      </c>
      <c r="K44" s="22"/>
      <c r="L44" s="11"/>
      <c r="M44" s="11"/>
      <c r="N44" s="11"/>
      <c r="O44" s="11"/>
      <c r="P44" s="11"/>
      <c r="Q44" s="23">
        <v>1</v>
      </c>
      <c r="R44" s="24"/>
      <c r="S44" s="24">
        <f t="shared" si="4"/>
        <v>1</v>
      </c>
      <c r="T44" s="22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>
        <v>1</v>
      </c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04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>
        <v>4160</v>
      </c>
    </row>
    <row r="45" spans="1:121" ht="12.75" customHeight="1">
      <c r="A45" s="8">
        <v>4092</v>
      </c>
      <c r="B45" s="29">
        <v>37426</v>
      </c>
      <c r="C45" s="28" t="s">
        <v>391</v>
      </c>
      <c r="D45" s="9" t="s">
        <v>194</v>
      </c>
      <c r="E45" s="10" t="s">
        <v>384</v>
      </c>
      <c r="F45" s="11" t="s">
        <v>392</v>
      </c>
      <c r="G45" s="25" t="s">
        <v>393</v>
      </c>
      <c r="H45" s="26"/>
      <c r="I45" s="27" t="s">
        <v>106</v>
      </c>
      <c r="J45" s="39" t="s">
        <v>106</v>
      </c>
      <c r="K45" s="22"/>
      <c r="L45" s="11"/>
      <c r="M45" s="11"/>
      <c r="N45" s="11"/>
      <c r="O45" s="11"/>
      <c r="P45" s="11"/>
      <c r="Q45" s="23">
        <v>1</v>
      </c>
      <c r="R45" s="24"/>
      <c r="S45" s="24">
        <f t="shared" si="4"/>
        <v>1</v>
      </c>
      <c r="T45" s="22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>
        <v>1</v>
      </c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04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>
        <v>4161</v>
      </c>
    </row>
    <row r="46" spans="1:121" ht="12.75" customHeight="1">
      <c r="A46" s="8">
        <v>4093</v>
      </c>
      <c r="B46" s="29">
        <v>37438</v>
      </c>
      <c r="C46" s="28" t="s">
        <v>394</v>
      </c>
      <c r="D46" s="9" t="s">
        <v>194</v>
      </c>
      <c r="E46" s="10" t="s">
        <v>395</v>
      </c>
      <c r="F46" s="11" t="s">
        <v>396</v>
      </c>
      <c r="G46" s="25" t="s">
        <v>397</v>
      </c>
      <c r="H46" s="26"/>
      <c r="I46" s="27" t="s">
        <v>106</v>
      </c>
      <c r="J46" s="39" t="s">
        <v>106</v>
      </c>
      <c r="K46" s="22"/>
      <c r="L46" s="11"/>
      <c r="M46" s="11"/>
      <c r="N46" s="11"/>
      <c r="O46" s="11"/>
      <c r="P46" s="11"/>
      <c r="Q46" s="23">
        <v>1</v>
      </c>
      <c r="R46" s="24"/>
      <c r="S46" s="24">
        <f t="shared" si="4"/>
        <v>1</v>
      </c>
      <c r="T46" s="22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>
        <v>1</v>
      </c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04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>
        <v>4162</v>
      </c>
    </row>
    <row r="47" spans="1:121" ht="12.75" customHeight="1">
      <c r="A47" s="8">
        <v>4094</v>
      </c>
      <c r="B47" s="29">
        <v>37440</v>
      </c>
      <c r="C47" s="28" t="s">
        <v>398</v>
      </c>
      <c r="D47" s="9" t="s">
        <v>194</v>
      </c>
      <c r="E47" s="10" t="s">
        <v>399</v>
      </c>
      <c r="F47" s="11" t="s">
        <v>400</v>
      </c>
      <c r="G47" s="25" t="s">
        <v>401</v>
      </c>
      <c r="H47" s="26"/>
      <c r="I47" s="27" t="s">
        <v>106</v>
      </c>
      <c r="J47" s="39" t="s">
        <v>106</v>
      </c>
      <c r="K47" s="22"/>
      <c r="L47" s="11"/>
      <c r="M47" s="11"/>
      <c r="N47" s="11"/>
      <c r="O47" s="11"/>
      <c r="P47" s="11"/>
      <c r="Q47" s="23">
        <v>1</v>
      </c>
      <c r="R47" s="24"/>
      <c r="S47" s="24">
        <f t="shared" si="4"/>
        <v>1</v>
      </c>
      <c r="T47" s="22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>
        <v>1</v>
      </c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04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>
        <v>4163</v>
      </c>
    </row>
    <row r="48" spans="1:121" ht="12.75" customHeight="1">
      <c r="A48" s="8">
        <v>4095</v>
      </c>
      <c r="B48" s="29">
        <v>37474</v>
      </c>
      <c r="C48" s="28" t="s">
        <v>402</v>
      </c>
      <c r="D48" s="9" t="s">
        <v>194</v>
      </c>
      <c r="E48" s="10" t="s">
        <v>403</v>
      </c>
      <c r="F48" s="11" t="s">
        <v>404</v>
      </c>
      <c r="G48" s="25" t="s">
        <v>405</v>
      </c>
      <c r="H48" s="26"/>
      <c r="I48" s="27" t="s">
        <v>106</v>
      </c>
      <c r="J48" s="39" t="s">
        <v>106</v>
      </c>
      <c r="K48" s="22"/>
      <c r="L48" s="11"/>
      <c r="M48" s="11"/>
      <c r="N48" s="11"/>
      <c r="O48" s="11"/>
      <c r="P48" s="11"/>
      <c r="Q48" s="23">
        <v>1</v>
      </c>
      <c r="R48" s="24"/>
      <c r="S48" s="24">
        <f t="shared" si="4"/>
        <v>1</v>
      </c>
      <c r="T48" s="22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>
        <v>1</v>
      </c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04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>
        <v>4164</v>
      </c>
    </row>
    <row r="49" spans="1:121" ht="12.75" customHeight="1">
      <c r="A49" s="8">
        <v>4096</v>
      </c>
      <c r="B49" s="29">
        <v>37474</v>
      </c>
      <c r="C49" s="28" t="s">
        <v>406</v>
      </c>
      <c r="D49" s="9" t="s">
        <v>194</v>
      </c>
      <c r="E49" s="10" t="s">
        <v>407</v>
      </c>
      <c r="F49" s="11" t="s">
        <v>408</v>
      </c>
      <c r="G49" s="25" t="s">
        <v>409</v>
      </c>
      <c r="H49" s="26"/>
      <c r="I49" s="27" t="s">
        <v>106</v>
      </c>
      <c r="J49" s="39" t="s">
        <v>106</v>
      </c>
      <c r="K49" s="22"/>
      <c r="L49" s="11"/>
      <c r="M49" s="11"/>
      <c r="N49" s="11"/>
      <c r="O49" s="11"/>
      <c r="P49" s="11"/>
      <c r="Q49" s="23">
        <v>1</v>
      </c>
      <c r="R49" s="24"/>
      <c r="S49" s="24">
        <f t="shared" si="4"/>
        <v>1</v>
      </c>
      <c r="T49" s="22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>
        <v>1</v>
      </c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04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>
        <v>4165</v>
      </c>
    </row>
    <row r="50" spans="1:121" ht="12.75" customHeight="1">
      <c r="A50" s="8">
        <v>4097</v>
      </c>
      <c r="B50" s="29">
        <v>37477</v>
      </c>
      <c r="C50" s="28" t="s">
        <v>410</v>
      </c>
      <c r="D50" s="9" t="s">
        <v>194</v>
      </c>
      <c r="E50" s="10" t="s">
        <v>411</v>
      </c>
      <c r="F50" s="11" t="s">
        <v>412</v>
      </c>
      <c r="G50" s="25" t="s">
        <v>413</v>
      </c>
      <c r="H50" s="26"/>
      <c r="I50" s="27" t="s">
        <v>113</v>
      </c>
      <c r="J50" s="39" t="s">
        <v>414</v>
      </c>
      <c r="K50" s="22"/>
      <c r="L50" s="11"/>
      <c r="M50" s="11"/>
      <c r="N50" s="11"/>
      <c r="O50" s="11"/>
      <c r="P50" s="11"/>
      <c r="Q50" s="23">
        <v>1</v>
      </c>
      <c r="R50" s="24"/>
      <c r="S50" s="24">
        <f t="shared" si="4"/>
        <v>1</v>
      </c>
      <c r="T50" s="22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>
        <v>1</v>
      </c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04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>
        <v>4166</v>
      </c>
    </row>
    <row r="51" spans="1:121" ht="12.75" customHeight="1">
      <c r="A51" s="8">
        <v>4098</v>
      </c>
      <c r="B51" s="29">
        <v>37483</v>
      </c>
      <c r="C51" s="28" t="s">
        <v>415</v>
      </c>
      <c r="D51" s="9" t="s">
        <v>194</v>
      </c>
      <c r="E51" s="10" t="s">
        <v>215</v>
      </c>
      <c r="F51" s="11" t="s">
        <v>416</v>
      </c>
      <c r="G51" s="25" t="s">
        <v>417</v>
      </c>
      <c r="H51" s="26"/>
      <c r="I51" s="27" t="s">
        <v>106</v>
      </c>
      <c r="J51" s="39" t="s">
        <v>106</v>
      </c>
      <c r="K51" s="22"/>
      <c r="L51" s="11"/>
      <c r="M51" s="11"/>
      <c r="N51" s="11"/>
      <c r="O51" s="11"/>
      <c r="P51" s="11"/>
      <c r="Q51" s="23">
        <v>1</v>
      </c>
      <c r="R51" s="24"/>
      <c r="S51" s="24">
        <f t="shared" si="4"/>
        <v>1</v>
      </c>
      <c r="T51" s="2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>
        <v>1</v>
      </c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04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>
        <v>4167</v>
      </c>
    </row>
    <row r="52" spans="1:121" ht="12.75" customHeight="1">
      <c r="A52" s="8">
        <v>4099</v>
      </c>
      <c r="B52" s="29">
        <v>37483</v>
      </c>
      <c r="C52" s="28" t="s">
        <v>418</v>
      </c>
      <c r="D52" s="9" t="s">
        <v>194</v>
      </c>
      <c r="E52" s="10" t="s">
        <v>419</v>
      </c>
      <c r="F52" s="11" t="s">
        <v>420</v>
      </c>
      <c r="G52" s="25" t="s">
        <v>421</v>
      </c>
      <c r="H52" s="26"/>
      <c r="I52" s="27" t="s">
        <v>106</v>
      </c>
      <c r="J52" s="39" t="s">
        <v>106</v>
      </c>
      <c r="K52" s="22"/>
      <c r="L52" s="11"/>
      <c r="M52" s="11"/>
      <c r="N52" s="11"/>
      <c r="O52" s="11"/>
      <c r="P52" s="11"/>
      <c r="Q52" s="23">
        <v>1</v>
      </c>
      <c r="R52" s="24"/>
      <c r="S52" s="24">
        <f t="shared" si="4"/>
        <v>1</v>
      </c>
      <c r="T52" s="22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>
        <v>1</v>
      </c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04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>
        <v>4168</v>
      </c>
    </row>
    <row r="53" spans="1:121" ht="12.75" customHeight="1">
      <c r="A53" s="8">
        <v>4100</v>
      </c>
      <c r="B53" s="29">
        <v>37487</v>
      </c>
      <c r="C53" s="28" t="s">
        <v>422</v>
      </c>
      <c r="D53" s="9" t="s">
        <v>194</v>
      </c>
      <c r="E53" s="10" t="s">
        <v>214</v>
      </c>
      <c r="F53" s="11" t="s">
        <v>423</v>
      </c>
      <c r="G53" s="25" t="s">
        <v>424</v>
      </c>
      <c r="H53" s="26"/>
      <c r="I53" s="27" t="s">
        <v>106</v>
      </c>
      <c r="J53" s="39" t="s">
        <v>106</v>
      </c>
      <c r="K53" s="22"/>
      <c r="L53" s="11"/>
      <c r="M53" s="11"/>
      <c r="N53" s="11"/>
      <c r="O53" s="11"/>
      <c r="P53" s="11"/>
      <c r="Q53" s="23">
        <v>1</v>
      </c>
      <c r="R53" s="24"/>
      <c r="S53" s="24">
        <f t="shared" si="4"/>
        <v>1</v>
      </c>
      <c r="T53" s="22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>
        <v>1</v>
      </c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04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>
        <v>4169</v>
      </c>
    </row>
    <row r="54" spans="1:121" ht="12.75" customHeight="1">
      <c r="A54" s="8">
        <v>4901</v>
      </c>
      <c r="B54" s="29">
        <v>37489</v>
      </c>
      <c r="C54" s="28" t="s">
        <v>425</v>
      </c>
      <c r="D54" s="9" t="s">
        <v>194</v>
      </c>
      <c r="E54" s="10" t="s">
        <v>426</v>
      </c>
      <c r="F54" s="11" t="s">
        <v>427</v>
      </c>
      <c r="G54" s="25" t="s">
        <v>428</v>
      </c>
      <c r="H54" s="26"/>
      <c r="I54" s="27" t="s">
        <v>106</v>
      </c>
      <c r="J54" s="39" t="s">
        <v>106</v>
      </c>
      <c r="K54" s="22"/>
      <c r="L54" s="11"/>
      <c r="M54" s="11"/>
      <c r="N54" s="11"/>
      <c r="O54" s="11"/>
      <c r="P54" s="11"/>
      <c r="Q54" s="23">
        <v>1</v>
      </c>
      <c r="R54" s="24"/>
      <c r="S54" s="24">
        <f t="shared" si="4"/>
        <v>5</v>
      </c>
      <c r="T54" s="22"/>
      <c r="U54" s="11"/>
      <c r="V54" s="11"/>
      <c r="W54" s="11"/>
      <c r="X54" s="11"/>
      <c r="Y54" s="11">
        <v>1</v>
      </c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>
        <v>1</v>
      </c>
      <c r="AR54" s="11"/>
      <c r="AS54" s="11"/>
      <c r="AT54" s="11"/>
      <c r="AU54" s="11"/>
      <c r="AV54" s="11">
        <v>1</v>
      </c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04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>
        <v>1</v>
      </c>
      <c r="DH54" s="11"/>
      <c r="DI54" s="11"/>
      <c r="DJ54" s="11"/>
      <c r="DK54" s="11"/>
      <c r="DL54" s="11"/>
      <c r="DM54" s="11">
        <v>1</v>
      </c>
      <c r="DN54" s="11"/>
      <c r="DO54" s="11"/>
      <c r="DP54" s="11"/>
      <c r="DQ54" s="11">
        <v>4170</v>
      </c>
    </row>
    <row r="55" spans="1:121" ht="12.75" customHeight="1">
      <c r="A55" s="8">
        <v>4902</v>
      </c>
      <c r="B55" s="29">
        <v>37490</v>
      </c>
      <c r="C55" s="28" t="s">
        <v>429</v>
      </c>
      <c r="D55" s="9" t="s">
        <v>194</v>
      </c>
      <c r="E55" s="10" t="s">
        <v>430</v>
      </c>
      <c r="F55" s="11" t="s">
        <v>431</v>
      </c>
      <c r="G55" s="25" t="s">
        <v>432</v>
      </c>
      <c r="H55" s="26"/>
      <c r="I55" s="27" t="s">
        <v>106</v>
      </c>
      <c r="J55" s="39" t="s">
        <v>106</v>
      </c>
      <c r="K55" s="22"/>
      <c r="L55" s="11"/>
      <c r="M55" s="11"/>
      <c r="N55" s="11"/>
      <c r="O55" s="11"/>
      <c r="P55" s="11"/>
      <c r="Q55" s="23">
        <v>1</v>
      </c>
      <c r="R55" s="24"/>
      <c r="S55" s="24">
        <f t="shared" si="4"/>
        <v>1</v>
      </c>
      <c r="T55" s="22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>
        <v>1</v>
      </c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04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>
        <v>4171</v>
      </c>
    </row>
    <row r="56" spans="1:121" ht="12.75" customHeight="1">
      <c r="A56" s="8">
        <v>4903</v>
      </c>
      <c r="B56" s="29">
        <v>37491</v>
      </c>
      <c r="C56" s="28" t="s">
        <v>433</v>
      </c>
      <c r="D56" s="9" t="s">
        <v>194</v>
      </c>
      <c r="E56" s="10" t="s">
        <v>434</v>
      </c>
      <c r="F56" s="11" t="s">
        <v>435</v>
      </c>
      <c r="G56" s="25" t="s">
        <v>436</v>
      </c>
      <c r="H56" s="26"/>
      <c r="I56" s="27" t="s">
        <v>106</v>
      </c>
      <c r="J56" s="39" t="s">
        <v>106</v>
      </c>
      <c r="K56" s="22"/>
      <c r="L56" s="11"/>
      <c r="M56" s="11"/>
      <c r="N56" s="11"/>
      <c r="O56" s="11"/>
      <c r="P56" s="11"/>
      <c r="Q56" s="23">
        <v>1</v>
      </c>
      <c r="R56" s="24"/>
      <c r="S56" s="24">
        <f t="shared" si="4"/>
        <v>1</v>
      </c>
      <c r="T56" s="22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>
        <v>1</v>
      </c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04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>
        <v>4172</v>
      </c>
    </row>
    <row r="57" spans="1:121" ht="12.75" customHeight="1">
      <c r="A57" s="8">
        <v>4904</v>
      </c>
      <c r="B57" s="29">
        <v>37491</v>
      </c>
      <c r="C57" s="28" t="s">
        <v>437</v>
      </c>
      <c r="D57" s="9" t="s">
        <v>194</v>
      </c>
      <c r="E57" s="10" t="s">
        <v>438</v>
      </c>
      <c r="F57" s="11" t="s">
        <v>439</v>
      </c>
      <c r="G57" s="25" t="s">
        <v>440</v>
      </c>
      <c r="H57" s="26"/>
      <c r="I57" s="27" t="s">
        <v>113</v>
      </c>
      <c r="J57" s="39" t="s">
        <v>441</v>
      </c>
      <c r="K57" s="22"/>
      <c r="L57" s="11"/>
      <c r="M57" s="11"/>
      <c r="N57" s="11"/>
      <c r="O57" s="11"/>
      <c r="P57" s="11"/>
      <c r="Q57" s="23">
        <v>1</v>
      </c>
      <c r="R57" s="24"/>
      <c r="S57" s="24">
        <f t="shared" si="4"/>
        <v>4</v>
      </c>
      <c r="T57" s="22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>
        <v>1</v>
      </c>
      <c r="AW57" s="11"/>
      <c r="AX57" s="11"/>
      <c r="AY57" s="11"/>
      <c r="AZ57" s="11"/>
      <c r="BA57" s="11"/>
      <c r="BB57" s="11"/>
      <c r="BC57" s="11"/>
      <c r="BD57" s="11"/>
      <c r="BE57" s="11">
        <v>1</v>
      </c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>
        <v>1</v>
      </c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04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>
        <v>1</v>
      </c>
      <c r="DN57" s="11"/>
      <c r="DO57" s="11"/>
      <c r="DP57" s="11"/>
      <c r="DQ57" s="11">
        <v>4173</v>
      </c>
    </row>
    <row r="58" spans="1:121" ht="12.75" customHeight="1">
      <c r="A58" s="8">
        <v>4905</v>
      </c>
      <c r="B58" s="29">
        <v>37494</v>
      </c>
      <c r="C58" s="28" t="s">
        <v>442</v>
      </c>
      <c r="D58" s="9" t="s">
        <v>194</v>
      </c>
      <c r="E58" s="10" t="s">
        <v>443</v>
      </c>
      <c r="F58" s="11" t="s">
        <v>444</v>
      </c>
      <c r="G58" s="25" t="s">
        <v>445</v>
      </c>
      <c r="H58" s="26"/>
      <c r="I58" s="27" t="s">
        <v>106</v>
      </c>
      <c r="J58" s="39" t="s">
        <v>106</v>
      </c>
      <c r="K58" s="22"/>
      <c r="L58" s="11"/>
      <c r="M58" s="11"/>
      <c r="N58" s="11"/>
      <c r="O58" s="11"/>
      <c r="P58" s="11"/>
      <c r="Q58" s="23">
        <v>1</v>
      </c>
      <c r="R58" s="24"/>
      <c r="S58" s="24">
        <f t="shared" si="4"/>
        <v>1</v>
      </c>
      <c r="T58" s="22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>
        <v>1</v>
      </c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04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>
        <v>4174</v>
      </c>
    </row>
    <row r="59" spans="1:121" ht="12.75" customHeight="1">
      <c r="A59" s="8">
        <v>4906</v>
      </c>
      <c r="B59" s="29">
        <v>37494</v>
      </c>
      <c r="C59" s="28" t="s">
        <v>446</v>
      </c>
      <c r="D59" s="9" t="s">
        <v>194</v>
      </c>
      <c r="E59" s="10" t="s">
        <v>447</v>
      </c>
      <c r="F59" s="11" t="s">
        <v>448</v>
      </c>
      <c r="G59" s="25" t="s">
        <v>449</v>
      </c>
      <c r="H59" s="26"/>
      <c r="I59" s="27" t="s">
        <v>113</v>
      </c>
      <c r="J59" s="39" t="s">
        <v>450</v>
      </c>
      <c r="K59" s="22"/>
      <c r="L59" s="11"/>
      <c r="M59" s="11"/>
      <c r="N59" s="11"/>
      <c r="O59" s="11"/>
      <c r="P59" s="11"/>
      <c r="Q59" s="23">
        <v>1</v>
      </c>
      <c r="R59" s="24"/>
      <c r="S59" s="24">
        <f t="shared" si="4"/>
        <v>1</v>
      </c>
      <c r="T59" s="22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>
        <v>1</v>
      </c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04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>
        <v>4175</v>
      </c>
    </row>
    <row r="60" spans="1:121" ht="12.75" customHeight="1">
      <c r="A60" s="8">
        <v>4907</v>
      </c>
      <c r="B60" s="29">
        <v>37495</v>
      </c>
      <c r="C60" s="28" t="s">
        <v>451</v>
      </c>
      <c r="D60" s="9" t="s">
        <v>194</v>
      </c>
      <c r="E60" s="10" t="s">
        <v>452</v>
      </c>
      <c r="F60" s="11" t="s">
        <v>453</v>
      </c>
      <c r="G60" s="25" t="s">
        <v>454</v>
      </c>
      <c r="H60" s="26"/>
      <c r="I60" s="27" t="s">
        <v>106</v>
      </c>
      <c r="J60" s="39" t="s">
        <v>106</v>
      </c>
      <c r="K60" s="22"/>
      <c r="L60" s="11"/>
      <c r="M60" s="11"/>
      <c r="N60" s="11"/>
      <c r="O60" s="11"/>
      <c r="P60" s="11"/>
      <c r="Q60" s="23">
        <v>1</v>
      </c>
      <c r="R60" s="24"/>
      <c r="S60" s="24">
        <f t="shared" si="4"/>
        <v>2</v>
      </c>
      <c r="T60" s="22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>
        <v>1</v>
      </c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04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>
        <v>1</v>
      </c>
      <c r="DH60" s="11"/>
      <c r="DI60" s="11"/>
      <c r="DJ60" s="11"/>
      <c r="DK60" s="11"/>
      <c r="DL60" s="11"/>
      <c r="DM60" s="11"/>
      <c r="DN60" s="11"/>
      <c r="DO60" s="11"/>
      <c r="DP60" s="11"/>
      <c r="DQ60" s="11">
        <v>4176</v>
      </c>
    </row>
    <row r="61" spans="1:121" ht="12.75" customHeight="1">
      <c r="A61" s="8">
        <v>4908</v>
      </c>
      <c r="B61" s="29">
        <v>37497</v>
      </c>
      <c r="C61" s="28" t="s">
        <v>455</v>
      </c>
      <c r="D61" s="9" t="s">
        <v>194</v>
      </c>
      <c r="E61" s="10" t="s">
        <v>456</v>
      </c>
      <c r="F61" s="11" t="s">
        <v>457</v>
      </c>
      <c r="G61" s="25" t="s">
        <v>458</v>
      </c>
      <c r="H61" s="26"/>
      <c r="I61" s="27" t="s">
        <v>106</v>
      </c>
      <c r="J61" s="39" t="s">
        <v>106</v>
      </c>
      <c r="K61" s="22"/>
      <c r="L61" s="11"/>
      <c r="M61" s="11"/>
      <c r="N61" s="11"/>
      <c r="O61" s="11"/>
      <c r="P61" s="11"/>
      <c r="Q61" s="23">
        <v>1</v>
      </c>
      <c r="R61" s="24"/>
      <c r="S61" s="24">
        <f t="shared" si="4"/>
        <v>6</v>
      </c>
      <c r="T61" s="22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>
        <v>1</v>
      </c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>
        <v>1</v>
      </c>
      <c r="AW61" s="11"/>
      <c r="AX61" s="11"/>
      <c r="AY61" s="11"/>
      <c r="AZ61" s="11"/>
      <c r="BA61" s="11"/>
      <c r="BB61" s="11"/>
      <c r="BC61" s="11"/>
      <c r="BD61" s="11"/>
      <c r="BE61" s="11">
        <v>1</v>
      </c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04"/>
      <c r="CV61" s="11"/>
      <c r="CW61" s="11"/>
      <c r="CX61" s="11"/>
      <c r="CY61" s="11"/>
      <c r="CZ61" s="11"/>
      <c r="DA61" s="11"/>
      <c r="DB61" s="11">
        <v>1</v>
      </c>
      <c r="DC61" s="11"/>
      <c r="DD61" s="11"/>
      <c r="DE61" s="11"/>
      <c r="DF61" s="11"/>
      <c r="DG61" s="11">
        <v>1</v>
      </c>
      <c r="DH61" s="11"/>
      <c r="DI61" s="11"/>
      <c r="DJ61" s="11"/>
      <c r="DK61" s="11"/>
      <c r="DL61" s="11"/>
      <c r="DM61" s="11">
        <v>1</v>
      </c>
      <c r="DN61" s="11"/>
      <c r="DO61" s="11"/>
      <c r="DP61" s="11"/>
      <c r="DQ61" s="11">
        <v>4177</v>
      </c>
    </row>
    <row r="62" spans="1:121" ht="12.75" customHeight="1">
      <c r="A62" s="8">
        <v>4909</v>
      </c>
      <c r="B62" s="29">
        <v>37502</v>
      </c>
      <c r="C62" s="28" t="s">
        <v>459</v>
      </c>
      <c r="D62" s="9" t="s">
        <v>194</v>
      </c>
      <c r="E62" s="10" t="s">
        <v>460</v>
      </c>
      <c r="F62" s="11" t="s">
        <v>461</v>
      </c>
      <c r="G62" s="25" t="s">
        <v>462</v>
      </c>
      <c r="H62" s="26"/>
      <c r="I62" s="27" t="s">
        <v>106</v>
      </c>
      <c r="J62" s="39" t="s">
        <v>106</v>
      </c>
      <c r="K62" s="22"/>
      <c r="L62" s="11"/>
      <c r="M62" s="11"/>
      <c r="N62" s="11"/>
      <c r="O62" s="11"/>
      <c r="P62" s="11"/>
      <c r="Q62" s="23">
        <v>1</v>
      </c>
      <c r="R62" s="24"/>
      <c r="S62" s="24">
        <f t="shared" si="4"/>
        <v>1</v>
      </c>
      <c r="T62" s="22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>
        <v>1</v>
      </c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04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>
        <v>4178</v>
      </c>
    </row>
    <row r="63" spans="1:121" ht="12.75" customHeight="1">
      <c r="A63" s="8">
        <v>4910</v>
      </c>
      <c r="B63" s="29">
        <v>37502</v>
      </c>
      <c r="C63" s="28" t="s">
        <v>463</v>
      </c>
      <c r="D63" s="9" t="s">
        <v>194</v>
      </c>
      <c r="E63" s="10" t="s">
        <v>419</v>
      </c>
      <c r="F63" s="11" t="s">
        <v>464</v>
      </c>
      <c r="G63" s="25" t="s">
        <v>465</v>
      </c>
      <c r="H63" s="26"/>
      <c r="I63" s="27" t="s">
        <v>106</v>
      </c>
      <c r="J63" s="39" t="s">
        <v>106</v>
      </c>
      <c r="K63" s="22"/>
      <c r="L63" s="11"/>
      <c r="M63" s="11"/>
      <c r="N63" s="11"/>
      <c r="O63" s="11"/>
      <c r="P63" s="11"/>
      <c r="Q63" s="23">
        <v>1</v>
      </c>
      <c r="R63" s="24"/>
      <c r="S63" s="24">
        <f t="shared" si="4"/>
        <v>1</v>
      </c>
      <c r="T63" s="22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>
        <v>1</v>
      </c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04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>
        <v>4179</v>
      </c>
    </row>
    <row r="64" spans="1:121" ht="12.75" customHeight="1">
      <c r="A64" s="8">
        <v>4911</v>
      </c>
      <c r="B64" s="29">
        <v>37503</v>
      </c>
      <c r="C64" s="28" t="s">
        <v>466</v>
      </c>
      <c r="D64" s="9" t="s">
        <v>194</v>
      </c>
      <c r="E64" s="10" t="s">
        <v>467</v>
      </c>
      <c r="F64" s="11" t="s">
        <v>468</v>
      </c>
      <c r="G64" s="25" t="s">
        <v>469</v>
      </c>
      <c r="H64" s="26"/>
      <c r="I64" s="27" t="s">
        <v>106</v>
      </c>
      <c r="J64" s="39" t="s">
        <v>106</v>
      </c>
      <c r="K64" s="22"/>
      <c r="L64" s="11"/>
      <c r="M64" s="11"/>
      <c r="N64" s="11"/>
      <c r="O64" s="11"/>
      <c r="P64" s="11"/>
      <c r="Q64" s="23">
        <v>1</v>
      </c>
      <c r="R64" s="24"/>
      <c r="S64" s="24">
        <f t="shared" si="4"/>
        <v>1</v>
      </c>
      <c r="T64" s="22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>
        <v>1</v>
      </c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04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>
        <v>4180</v>
      </c>
    </row>
    <row r="65" spans="1:121" ht="12.75" customHeight="1">
      <c r="A65" s="8">
        <v>4912</v>
      </c>
      <c r="B65" s="29">
        <v>37503</v>
      </c>
      <c r="C65" s="28" t="s">
        <v>470</v>
      </c>
      <c r="D65" s="9" t="s">
        <v>194</v>
      </c>
      <c r="E65" s="10" t="s">
        <v>471</v>
      </c>
      <c r="F65" s="11" t="s">
        <v>472</v>
      </c>
      <c r="G65" s="25" t="s">
        <v>473</v>
      </c>
      <c r="H65" s="26"/>
      <c r="I65" s="27" t="s">
        <v>106</v>
      </c>
      <c r="J65" s="39" t="s">
        <v>106</v>
      </c>
      <c r="K65" s="22"/>
      <c r="L65" s="11"/>
      <c r="M65" s="11"/>
      <c r="N65" s="11"/>
      <c r="O65" s="11"/>
      <c r="P65" s="11"/>
      <c r="Q65" s="23">
        <v>1</v>
      </c>
      <c r="R65" s="24"/>
      <c r="S65" s="24">
        <f t="shared" si="4"/>
        <v>1</v>
      </c>
      <c r="T65" s="22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>
        <v>1</v>
      </c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04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>
        <v>4181</v>
      </c>
    </row>
    <row r="66" spans="1:121" ht="12.75" customHeight="1">
      <c r="A66" s="8">
        <v>4913</v>
      </c>
      <c r="B66" s="29">
        <v>37504</v>
      </c>
      <c r="C66" s="28" t="s">
        <v>474</v>
      </c>
      <c r="D66" s="9" t="s">
        <v>194</v>
      </c>
      <c r="E66" s="10" t="s">
        <v>475</v>
      </c>
      <c r="F66" s="11" t="s">
        <v>476</v>
      </c>
      <c r="G66" s="25" t="s">
        <v>477</v>
      </c>
      <c r="H66" s="26"/>
      <c r="I66" s="27" t="s">
        <v>106</v>
      </c>
      <c r="J66" s="39" t="s">
        <v>106</v>
      </c>
      <c r="K66" s="22"/>
      <c r="L66" s="11"/>
      <c r="M66" s="11"/>
      <c r="N66" s="11"/>
      <c r="O66" s="11"/>
      <c r="P66" s="11"/>
      <c r="Q66" s="23">
        <v>1</v>
      </c>
      <c r="R66" s="24"/>
      <c r="S66" s="24">
        <f t="shared" si="4"/>
        <v>1</v>
      </c>
      <c r="T66" s="22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>
        <v>1</v>
      </c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04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>
        <v>4182</v>
      </c>
    </row>
    <row r="67" spans="1:121" ht="12.75" customHeight="1">
      <c r="A67" s="8">
        <v>4914</v>
      </c>
      <c r="B67" s="29">
        <v>37504</v>
      </c>
      <c r="C67" s="28" t="s">
        <v>478</v>
      </c>
      <c r="D67" s="9" t="s">
        <v>194</v>
      </c>
      <c r="E67" s="10" t="s">
        <v>308</v>
      </c>
      <c r="F67" s="11" t="s">
        <v>479</v>
      </c>
      <c r="G67" s="25" t="s">
        <v>480</v>
      </c>
      <c r="H67" s="26"/>
      <c r="I67" s="27" t="s">
        <v>106</v>
      </c>
      <c r="J67" s="39" t="s">
        <v>106</v>
      </c>
      <c r="K67" s="22"/>
      <c r="L67" s="11"/>
      <c r="M67" s="11"/>
      <c r="N67" s="11"/>
      <c r="O67" s="11"/>
      <c r="P67" s="11"/>
      <c r="Q67" s="23">
        <v>1</v>
      </c>
      <c r="R67" s="24"/>
      <c r="S67" s="24">
        <f t="shared" si="4"/>
        <v>1</v>
      </c>
      <c r="T67" s="22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>
        <v>1</v>
      </c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04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>
        <v>4183</v>
      </c>
    </row>
    <row r="68" spans="1:121" ht="12.75" customHeight="1">
      <c r="A68" s="8">
        <v>4915</v>
      </c>
      <c r="B68" s="29">
        <v>37508</v>
      </c>
      <c r="C68" s="28" t="s">
        <v>481</v>
      </c>
      <c r="D68" s="9" t="s">
        <v>194</v>
      </c>
      <c r="E68" s="10" t="s">
        <v>482</v>
      </c>
      <c r="F68" s="11" t="s">
        <v>483</v>
      </c>
      <c r="G68" s="25" t="s">
        <v>484</v>
      </c>
      <c r="H68" s="26"/>
      <c r="I68" s="27" t="s">
        <v>106</v>
      </c>
      <c r="J68" s="39" t="s">
        <v>106</v>
      </c>
      <c r="K68" s="22"/>
      <c r="L68" s="11"/>
      <c r="M68" s="11"/>
      <c r="N68" s="11"/>
      <c r="O68" s="11"/>
      <c r="P68" s="11"/>
      <c r="Q68" s="23">
        <v>1</v>
      </c>
      <c r="R68" s="24"/>
      <c r="S68" s="24">
        <f aca="true" t="shared" si="5" ref="S68:S131">IF(SUM(T68:DP68)=0,"",SUM(T68:DP68))</f>
        <v>1</v>
      </c>
      <c r="T68" s="2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>
        <v>1</v>
      </c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04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>
        <v>4184</v>
      </c>
    </row>
    <row r="69" spans="1:121" ht="12.75" customHeight="1">
      <c r="A69" s="8">
        <v>4916</v>
      </c>
      <c r="B69" s="29">
        <v>37508</v>
      </c>
      <c r="C69" s="28" t="s">
        <v>485</v>
      </c>
      <c r="D69" s="9" t="s">
        <v>194</v>
      </c>
      <c r="E69" s="10" t="s">
        <v>486</v>
      </c>
      <c r="F69" s="11" t="s">
        <v>487</v>
      </c>
      <c r="G69" s="25" t="s">
        <v>488</v>
      </c>
      <c r="H69" s="26"/>
      <c r="I69" s="27" t="s">
        <v>106</v>
      </c>
      <c r="J69" s="39" t="s">
        <v>106</v>
      </c>
      <c r="K69" s="22"/>
      <c r="L69" s="11"/>
      <c r="M69" s="11"/>
      <c r="N69" s="11"/>
      <c r="O69" s="11"/>
      <c r="P69" s="11"/>
      <c r="Q69" s="23">
        <v>1</v>
      </c>
      <c r="R69" s="24"/>
      <c r="S69" s="24">
        <f t="shared" si="5"/>
        <v>1</v>
      </c>
      <c r="T69" s="2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>
        <v>1</v>
      </c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04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>
        <v>4185</v>
      </c>
    </row>
    <row r="70" spans="1:121" ht="12.75" customHeight="1">
      <c r="A70" s="8">
        <v>4917</v>
      </c>
      <c r="B70" s="29">
        <v>37508</v>
      </c>
      <c r="C70" s="28" t="s">
        <v>489</v>
      </c>
      <c r="D70" s="9" t="s">
        <v>194</v>
      </c>
      <c r="E70" s="10" t="s">
        <v>490</v>
      </c>
      <c r="F70" s="11" t="s">
        <v>491</v>
      </c>
      <c r="G70" s="25" t="s">
        <v>492</v>
      </c>
      <c r="H70" s="26"/>
      <c r="I70" s="27" t="s">
        <v>106</v>
      </c>
      <c r="J70" s="39" t="s">
        <v>106</v>
      </c>
      <c r="K70" s="22"/>
      <c r="L70" s="11"/>
      <c r="M70" s="11"/>
      <c r="N70" s="11"/>
      <c r="O70" s="11"/>
      <c r="P70" s="11"/>
      <c r="Q70" s="23">
        <v>1</v>
      </c>
      <c r="R70" s="24"/>
      <c r="S70" s="24">
        <f t="shared" si="5"/>
        <v>1</v>
      </c>
      <c r="T70" s="22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>
        <v>1</v>
      </c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04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>
        <v>4186</v>
      </c>
    </row>
    <row r="71" spans="1:121" ht="12.75" customHeight="1">
      <c r="A71" s="8">
        <v>4918</v>
      </c>
      <c r="B71" s="29">
        <v>37508</v>
      </c>
      <c r="C71" s="28" t="s">
        <v>493</v>
      </c>
      <c r="D71" s="9" t="s">
        <v>194</v>
      </c>
      <c r="E71" s="10" t="s">
        <v>494</v>
      </c>
      <c r="F71" s="11" t="s">
        <v>495</v>
      </c>
      <c r="G71" s="25" t="s">
        <v>496</v>
      </c>
      <c r="H71" s="26"/>
      <c r="I71" s="27" t="s">
        <v>106</v>
      </c>
      <c r="J71" s="39" t="s">
        <v>106</v>
      </c>
      <c r="K71" s="22"/>
      <c r="L71" s="11"/>
      <c r="M71" s="11"/>
      <c r="N71" s="11"/>
      <c r="O71" s="11"/>
      <c r="P71" s="11"/>
      <c r="Q71" s="23">
        <v>1</v>
      </c>
      <c r="R71" s="24"/>
      <c r="S71" s="24">
        <f t="shared" si="5"/>
        <v>1</v>
      </c>
      <c r="T71" s="2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>
        <v>1</v>
      </c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04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>
        <v>4187</v>
      </c>
    </row>
    <row r="72" spans="1:121" ht="12.75" customHeight="1">
      <c r="A72" s="8">
        <v>4919</v>
      </c>
      <c r="B72" s="29">
        <v>37509</v>
      </c>
      <c r="C72" s="28" t="s">
        <v>497</v>
      </c>
      <c r="D72" s="9" t="s">
        <v>194</v>
      </c>
      <c r="E72" s="10" t="s">
        <v>498</v>
      </c>
      <c r="F72" s="11" t="s">
        <v>499</v>
      </c>
      <c r="G72" s="25" t="s">
        <v>500</v>
      </c>
      <c r="H72" s="26"/>
      <c r="I72" s="27" t="s">
        <v>106</v>
      </c>
      <c r="J72" s="39" t="s">
        <v>106</v>
      </c>
      <c r="K72" s="22"/>
      <c r="L72" s="11"/>
      <c r="M72" s="11"/>
      <c r="N72" s="11"/>
      <c r="O72" s="11"/>
      <c r="P72" s="11"/>
      <c r="Q72" s="23">
        <v>1</v>
      </c>
      <c r="R72" s="24"/>
      <c r="S72" s="24">
        <f t="shared" si="5"/>
        <v>1</v>
      </c>
      <c r="T72" s="22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>
        <v>1</v>
      </c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04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>
        <v>4188</v>
      </c>
    </row>
    <row r="73" spans="1:121" ht="12.75" customHeight="1">
      <c r="A73" s="8">
        <v>4920</v>
      </c>
      <c r="B73" s="29">
        <v>37509</v>
      </c>
      <c r="C73" s="28" t="s">
        <v>501</v>
      </c>
      <c r="D73" s="9" t="s">
        <v>194</v>
      </c>
      <c r="E73" s="10" t="s">
        <v>419</v>
      </c>
      <c r="F73" s="11" t="s">
        <v>502</v>
      </c>
      <c r="G73" s="25" t="s">
        <v>503</v>
      </c>
      <c r="H73" s="26"/>
      <c r="I73" s="27" t="s">
        <v>106</v>
      </c>
      <c r="J73" s="39" t="s">
        <v>106</v>
      </c>
      <c r="K73" s="22"/>
      <c r="L73" s="11"/>
      <c r="M73" s="11"/>
      <c r="N73" s="11"/>
      <c r="O73" s="11"/>
      <c r="P73" s="11"/>
      <c r="Q73" s="23">
        <v>1</v>
      </c>
      <c r="R73" s="24"/>
      <c r="S73" s="24">
        <f t="shared" si="5"/>
        <v>1</v>
      </c>
      <c r="T73" s="22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>
        <v>1</v>
      </c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04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>
        <v>4189</v>
      </c>
    </row>
    <row r="74" spans="1:121" ht="12.75" customHeight="1">
      <c r="A74" s="8">
        <v>4921</v>
      </c>
      <c r="B74" s="29">
        <v>37509</v>
      </c>
      <c r="C74" s="28" t="s">
        <v>504</v>
      </c>
      <c r="D74" s="9" t="s">
        <v>194</v>
      </c>
      <c r="E74" s="10" t="s">
        <v>505</v>
      </c>
      <c r="F74" s="11" t="s">
        <v>506</v>
      </c>
      <c r="G74" s="25" t="s">
        <v>507</v>
      </c>
      <c r="H74" s="26"/>
      <c r="I74" s="27" t="s">
        <v>106</v>
      </c>
      <c r="J74" s="39" t="s">
        <v>106</v>
      </c>
      <c r="K74" s="22"/>
      <c r="L74" s="11"/>
      <c r="M74" s="11"/>
      <c r="N74" s="11"/>
      <c r="O74" s="11"/>
      <c r="P74" s="11"/>
      <c r="Q74" s="23">
        <v>1</v>
      </c>
      <c r="R74" s="24"/>
      <c r="S74" s="24">
        <f t="shared" si="5"/>
        <v>1</v>
      </c>
      <c r="T74" s="22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>
        <v>1</v>
      </c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04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>
        <v>4190</v>
      </c>
    </row>
    <row r="75" spans="1:121" ht="12.75" customHeight="1">
      <c r="A75" s="8">
        <v>4922</v>
      </c>
      <c r="B75" s="29">
        <v>37509</v>
      </c>
      <c r="C75" s="28" t="s">
        <v>508</v>
      </c>
      <c r="D75" s="9" t="s">
        <v>194</v>
      </c>
      <c r="E75" s="10" t="s">
        <v>509</v>
      </c>
      <c r="F75" s="11" t="s">
        <v>510</v>
      </c>
      <c r="G75" s="25" t="s">
        <v>511</v>
      </c>
      <c r="H75" s="26"/>
      <c r="I75" s="27" t="s">
        <v>106</v>
      </c>
      <c r="J75" s="39" t="s">
        <v>106</v>
      </c>
      <c r="K75" s="22"/>
      <c r="L75" s="11"/>
      <c r="M75" s="11"/>
      <c r="N75" s="11"/>
      <c r="O75" s="11"/>
      <c r="P75" s="11"/>
      <c r="Q75" s="23">
        <v>1</v>
      </c>
      <c r="R75" s="24"/>
      <c r="S75" s="24">
        <f t="shared" si="5"/>
        <v>1</v>
      </c>
      <c r="T75" s="22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>
        <v>1</v>
      </c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04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>
        <v>4191</v>
      </c>
    </row>
    <row r="76" spans="1:121" ht="12.75" customHeight="1">
      <c r="A76" s="8">
        <v>4924</v>
      </c>
      <c r="B76" s="29">
        <v>37509</v>
      </c>
      <c r="C76" s="28" t="s">
        <v>512</v>
      </c>
      <c r="D76" s="9" t="s">
        <v>194</v>
      </c>
      <c r="E76" s="10" t="s">
        <v>513</v>
      </c>
      <c r="F76" s="11" t="s">
        <v>514</v>
      </c>
      <c r="G76" s="25" t="s">
        <v>515</v>
      </c>
      <c r="H76" s="26"/>
      <c r="I76" s="27" t="s">
        <v>106</v>
      </c>
      <c r="J76" s="39" t="s">
        <v>106</v>
      </c>
      <c r="K76" s="22"/>
      <c r="L76" s="11"/>
      <c r="M76" s="11"/>
      <c r="N76" s="11"/>
      <c r="O76" s="11"/>
      <c r="P76" s="11"/>
      <c r="Q76" s="23">
        <v>1</v>
      </c>
      <c r="R76" s="24"/>
      <c r="S76" s="24">
        <f t="shared" si="5"/>
        <v>1</v>
      </c>
      <c r="T76" s="22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>
        <v>1</v>
      </c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04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>
        <v>4192</v>
      </c>
    </row>
    <row r="77" spans="1:121" ht="12.75" customHeight="1">
      <c r="A77" s="8">
        <v>4925</v>
      </c>
      <c r="B77" s="29">
        <v>37510</v>
      </c>
      <c r="C77" s="28" t="s">
        <v>520</v>
      </c>
      <c r="D77" s="9" t="s">
        <v>194</v>
      </c>
      <c r="E77" s="10" t="s">
        <v>220</v>
      </c>
      <c r="F77" s="11" t="s">
        <v>521</v>
      </c>
      <c r="G77" s="25" t="s">
        <v>522</v>
      </c>
      <c r="H77" s="26"/>
      <c r="I77" s="27" t="s">
        <v>106</v>
      </c>
      <c r="J77" s="39" t="s">
        <v>106</v>
      </c>
      <c r="K77" s="22"/>
      <c r="L77" s="11"/>
      <c r="M77" s="11"/>
      <c r="N77" s="11"/>
      <c r="O77" s="11"/>
      <c r="P77" s="11"/>
      <c r="Q77" s="23">
        <v>1</v>
      </c>
      <c r="R77" s="24"/>
      <c r="S77" s="24">
        <f t="shared" si="5"/>
        <v>1</v>
      </c>
      <c r="T77" s="22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>
        <v>1</v>
      </c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04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>
        <v>4194</v>
      </c>
    </row>
    <row r="78" spans="1:121" ht="12.75" customHeight="1">
      <c r="A78" s="8">
        <v>4926</v>
      </c>
      <c r="B78" s="29">
        <v>37511</v>
      </c>
      <c r="C78" s="28" t="s">
        <v>523</v>
      </c>
      <c r="D78" s="9" t="s">
        <v>194</v>
      </c>
      <c r="E78" s="10" t="s">
        <v>419</v>
      </c>
      <c r="F78" s="11" t="s">
        <v>524</v>
      </c>
      <c r="G78" s="25" t="s">
        <v>525</v>
      </c>
      <c r="H78" s="26"/>
      <c r="I78" s="27" t="s">
        <v>106</v>
      </c>
      <c r="J78" s="39" t="s">
        <v>106</v>
      </c>
      <c r="K78" s="22"/>
      <c r="L78" s="11"/>
      <c r="M78" s="11"/>
      <c r="N78" s="11"/>
      <c r="O78" s="11"/>
      <c r="P78" s="11"/>
      <c r="Q78" s="23">
        <v>1</v>
      </c>
      <c r="R78" s="24"/>
      <c r="S78" s="24">
        <f t="shared" si="5"/>
        <v>1</v>
      </c>
      <c r="T78" s="22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>
        <v>1</v>
      </c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04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>
        <v>4195</v>
      </c>
    </row>
    <row r="79" spans="1:121" ht="12.75" customHeight="1">
      <c r="A79" s="8">
        <v>4927</v>
      </c>
      <c r="B79" s="29">
        <v>37511</v>
      </c>
      <c r="C79" s="28" t="s">
        <v>526</v>
      </c>
      <c r="D79" s="9" t="s">
        <v>194</v>
      </c>
      <c r="E79" s="10" t="s">
        <v>527</v>
      </c>
      <c r="F79" s="11" t="s">
        <v>352</v>
      </c>
      <c r="G79" s="25" t="s">
        <v>528</v>
      </c>
      <c r="H79" s="26"/>
      <c r="I79" s="27" t="s">
        <v>106</v>
      </c>
      <c r="J79" s="39" t="s">
        <v>106</v>
      </c>
      <c r="K79" s="22"/>
      <c r="L79" s="11"/>
      <c r="M79" s="11"/>
      <c r="N79" s="11"/>
      <c r="O79" s="11"/>
      <c r="P79" s="11"/>
      <c r="Q79" s="23">
        <v>1</v>
      </c>
      <c r="R79" s="24"/>
      <c r="S79" s="24">
        <f t="shared" si="5"/>
        <v>1</v>
      </c>
      <c r="T79" s="22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>
        <v>1</v>
      </c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04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>
        <v>4196</v>
      </c>
    </row>
    <row r="80" spans="1:121" ht="12.75" customHeight="1">
      <c r="A80" s="8">
        <v>4928</v>
      </c>
      <c r="B80" s="29">
        <v>37512</v>
      </c>
      <c r="C80" s="28" t="s">
        <v>529</v>
      </c>
      <c r="D80" s="9" t="s">
        <v>194</v>
      </c>
      <c r="E80" s="10" t="s">
        <v>530</v>
      </c>
      <c r="F80" s="11" t="s">
        <v>531</v>
      </c>
      <c r="G80" s="25" t="s">
        <v>532</v>
      </c>
      <c r="H80" s="26"/>
      <c r="I80" s="27" t="s">
        <v>106</v>
      </c>
      <c r="J80" s="39" t="s">
        <v>106</v>
      </c>
      <c r="K80" s="22"/>
      <c r="L80" s="11"/>
      <c r="M80" s="11"/>
      <c r="N80" s="11"/>
      <c r="O80" s="11"/>
      <c r="P80" s="11"/>
      <c r="Q80" s="23">
        <v>1</v>
      </c>
      <c r="R80" s="24"/>
      <c r="S80" s="24">
        <f t="shared" si="5"/>
        <v>1</v>
      </c>
      <c r="T80" s="22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>
        <v>1</v>
      </c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04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>
        <v>4197</v>
      </c>
    </row>
    <row r="81" spans="1:121" ht="12.75" customHeight="1">
      <c r="A81" s="8">
        <v>4929</v>
      </c>
      <c r="B81" s="29">
        <v>37516</v>
      </c>
      <c r="C81" s="28" t="s">
        <v>533</v>
      </c>
      <c r="D81" s="9" t="s">
        <v>194</v>
      </c>
      <c r="E81" s="10" t="s">
        <v>419</v>
      </c>
      <c r="F81" s="11" t="s">
        <v>534</v>
      </c>
      <c r="G81" s="25" t="s">
        <v>535</v>
      </c>
      <c r="H81" s="26"/>
      <c r="I81" s="27" t="s">
        <v>106</v>
      </c>
      <c r="J81" s="39" t="s">
        <v>106</v>
      </c>
      <c r="K81" s="22"/>
      <c r="L81" s="11"/>
      <c r="M81" s="11"/>
      <c r="N81" s="11"/>
      <c r="O81" s="11"/>
      <c r="P81" s="11"/>
      <c r="Q81" s="23">
        <v>1</v>
      </c>
      <c r="R81" s="24"/>
      <c r="S81" s="24">
        <f t="shared" si="5"/>
        <v>1</v>
      </c>
      <c r="T81" s="22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>
        <v>1</v>
      </c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04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>
        <v>4198</v>
      </c>
    </row>
    <row r="82" spans="1:121" ht="12.75" customHeight="1">
      <c r="A82" s="8">
        <v>4930</v>
      </c>
      <c r="B82" s="29">
        <v>37509</v>
      </c>
      <c r="C82" s="28" t="s">
        <v>516</v>
      </c>
      <c r="D82" s="9" t="s">
        <v>194</v>
      </c>
      <c r="E82" s="10" t="s">
        <v>517</v>
      </c>
      <c r="F82" s="11" t="s">
        <v>518</v>
      </c>
      <c r="G82" s="25" t="s">
        <v>519</v>
      </c>
      <c r="H82" s="26"/>
      <c r="I82" s="27" t="s">
        <v>106</v>
      </c>
      <c r="J82" s="39" t="s">
        <v>106</v>
      </c>
      <c r="K82" s="22"/>
      <c r="L82" s="11"/>
      <c r="M82" s="11"/>
      <c r="N82" s="11"/>
      <c r="O82" s="11"/>
      <c r="P82" s="11"/>
      <c r="Q82" s="23">
        <v>1</v>
      </c>
      <c r="R82" s="24"/>
      <c r="S82" s="24">
        <f t="shared" si="5"/>
        <v>3</v>
      </c>
      <c r="T82" s="22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>
        <v>1</v>
      </c>
      <c r="AW82" s="11"/>
      <c r="AX82" s="11"/>
      <c r="AY82" s="11"/>
      <c r="AZ82" s="11"/>
      <c r="BA82" s="11"/>
      <c r="BB82" s="11"/>
      <c r="BC82" s="11"/>
      <c r="BD82" s="11"/>
      <c r="BE82" s="11">
        <v>1</v>
      </c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04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>
        <v>1</v>
      </c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>
        <v>4193</v>
      </c>
    </row>
    <row r="83" spans="1:121" ht="12.75" customHeight="1">
      <c r="A83" s="8">
        <v>4931</v>
      </c>
      <c r="B83" s="29">
        <v>37523</v>
      </c>
      <c r="C83" s="28" t="s">
        <v>536</v>
      </c>
      <c r="D83" s="9" t="s">
        <v>194</v>
      </c>
      <c r="E83" s="10" t="s">
        <v>537</v>
      </c>
      <c r="F83" s="11" t="s">
        <v>538</v>
      </c>
      <c r="G83" s="25" t="s">
        <v>539</v>
      </c>
      <c r="H83" s="26"/>
      <c r="I83" s="27" t="s">
        <v>106</v>
      </c>
      <c r="J83" s="39" t="s">
        <v>106</v>
      </c>
      <c r="K83" s="22"/>
      <c r="L83" s="11"/>
      <c r="M83" s="11"/>
      <c r="N83" s="11"/>
      <c r="O83" s="11"/>
      <c r="P83" s="11"/>
      <c r="Q83" s="23">
        <v>1</v>
      </c>
      <c r="R83" s="24"/>
      <c r="S83" s="24">
        <f t="shared" si="5"/>
        <v>6</v>
      </c>
      <c r="T83" s="22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>
        <v>1</v>
      </c>
      <c r="AW83" s="11"/>
      <c r="AX83" s="11"/>
      <c r="AY83" s="11"/>
      <c r="AZ83" s="11"/>
      <c r="BA83" s="11"/>
      <c r="BB83" s="11"/>
      <c r="BC83" s="11"/>
      <c r="BD83" s="11"/>
      <c r="BE83" s="11">
        <v>1</v>
      </c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>
        <v>1</v>
      </c>
      <c r="CR83" s="11"/>
      <c r="CS83" s="11"/>
      <c r="CT83" s="11"/>
      <c r="CU83" s="104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>
        <v>1</v>
      </c>
      <c r="DG83" s="11">
        <v>1</v>
      </c>
      <c r="DH83" s="11"/>
      <c r="DI83" s="11"/>
      <c r="DJ83" s="11"/>
      <c r="DK83" s="11"/>
      <c r="DL83" s="11"/>
      <c r="DM83" s="11">
        <v>1</v>
      </c>
      <c r="DN83" s="11"/>
      <c r="DO83" s="11"/>
      <c r="DP83" s="11"/>
      <c r="DQ83" s="11">
        <v>4199</v>
      </c>
    </row>
    <row r="84" spans="1:121" ht="12.75" customHeight="1">
      <c r="A84" s="8">
        <v>4932</v>
      </c>
      <c r="B84" s="29">
        <v>37533</v>
      </c>
      <c r="C84" s="28" t="s">
        <v>540</v>
      </c>
      <c r="D84" s="9" t="s">
        <v>194</v>
      </c>
      <c r="E84" s="10" t="s">
        <v>541</v>
      </c>
      <c r="F84" s="11" t="s">
        <v>542</v>
      </c>
      <c r="G84" s="25" t="s">
        <v>543</v>
      </c>
      <c r="H84" s="26"/>
      <c r="I84" s="27" t="s">
        <v>106</v>
      </c>
      <c r="J84" s="39" t="s">
        <v>106</v>
      </c>
      <c r="K84" s="22"/>
      <c r="L84" s="11"/>
      <c r="M84" s="11"/>
      <c r="N84" s="11"/>
      <c r="O84" s="11"/>
      <c r="P84" s="11"/>
      <c r="Q84" s="23">
        <v>1</v>
      </c>
      <c r="R84" s="24"/>
      <c r="S84" s="24">
        <f t="shared" si="5"/>
        <v>1</v>
      </c>
      <c r="T84" s="2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>
        <v>1</v>
      </c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04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>
        <v>4200</v>
      </c>
    </row>
    <row r="85" spans="1:121" ht="12.75" customHeight="1">
      <c r="A85" s="8">
        <v>4933</v>
      </c>
      <c r="B85" s="29">
        <v>37586</v>
      </c>
      <c r="C85" s="28" t="s">
        <v>544</v>
      </c>
      <c r="D85" s="9" t="s">
        <v>194</v>
      </c>
      <c r="E85" s="10" t="s">
        <v>372</v>
      </c>
      <c r="F85" s="11" t="s">
        <v>545</v>
      </c>
      <c r="G85" s="25" t="s">
        <v>546</v>
      </c>
      <c r="H85" s="26"/>
      <c r="I85" s="27" t="s">
        <v>113</v>
      </c>
      <c r="J85" s="39" t="s">
        <v>547</v>
      </c>
      <c r="K85" s="22"/>
      <c r="L85" s="11"/>
      <c r="M85" s="11"/>
      <c r="N85" s="11"/>
      <c r="O85" s="11"/>
      <c r="P85" s="11"/>
      <c r="Q85" s="23">
        <v>1</v>
      </c>
      <c r="R85" s="24"/>
      <c r="S85" s="24">
        <f t="shared" si="5"/>
        <v>3</v>
      </c>
      <c r="T85" s="22"/>
      <c r="U85" s="11"/>
      <c r="V85" s="11"/>
      <c r="W85" s="11"/>
      <c r="X85" s="11"/>
      <c r="Y85" s="11"/>
      <c r="Z85" s="11"/>
      <c r="AA85" s="11"/>
      <c r="AB85" s="11">
        <v>1</v>
      </c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>
        <v>1</v>
      </c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04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>
        <v>1</v>
      </c>
      <c r="DH85" s="11"/>
      <c r="DI85" s="11"/>
      <c r="DJ85" s="11"/>
      <c r="DK85" s="11"/>
      <c r="DL85" s="11"/>
      <c r="DM85" s="11"/>
      <c r="DN85" s="11"/>
      <c r="DO85" s="11"/>
      <c r="DP85" s="11"/>
      <c r="DQ85" s="11">
        <v>4201</v>
      </c>
    </row>
    <row r="86" spans="1:121" ht="12.75" customHeight="1">
      <c r="A86" s="8">
        <v>4934</v>
      </c>
      <c r="B86" s="29">
        <v>37683</v>
      </c>
      <c r="C86" s="28" t="s">
        <v>548</v>
      </c>
      <c r="D86" s="9" t="s">
        <v>194</v>
      </c>
      <c r="E86" s="10" t="s">
        <v>419</v>
      </c>
      <c r="F86" s="11" t="s">
        <v>549</v>
      </c>
      <c r="G86" s="25" t="s">
        <v>550</v>
      </c>
      <c r="H86" s="26"/>
      <c r="I86" s="27" t="s">
        <v>106</v>
      </c>
      <c r="J86" s="39" t="s">
        <v>106</v>
      </c>
      <c r="K86" s="22"/>
      <c r="L86" s="11"/>
      <c r="M86" s="11"/>
      <c r="N86" s="11"/>
      <c r="O86" s="11"/>
      <c r="P86" s="11"/>
      <c r="Q86" s="23">
        <v>1</v>
      </c>
      <c r="R86" s="24"/>
      <c r="S86" s="24">
        <f t="shared" si="5"/>
        <v>6</v>
      </c>
      <c r="T86" s="22"/>
      <c r="U86" s="11"/>
      <c r="V86" s="11"/>
      <c r="W86" s="11"/>
      <c r="X86" s="11"/>
      <c r="Y86" s="11"/>
      <c r="Z86" s="11"/>
      <c r="AA86" s="11"/>
      <c r="AB86" s="11"/>
      <c r="AC86" s="11"/>
      <c r="AD86" s="11">
        <v>1</v>
      </c>
      <c r="AE86" s="11"/>
      <c r="AF86" s="11"/>
      <c r="AG86" s="11"/>
      <c r="AH86" s="11"/>
      <c r="AI86" s="11"/>
      <c r="AJ86" s="11"/>
      <c r="AK86" s="11">
        <v>1</v>
      </c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>
        <v>1</v>
      </c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>
        <v>1</v>
      </c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04"/>
      <c r="CV86" s="11"/>
      <c r="CW86" s="11"/>
      <c r="CX86" s="11"/>
      <c r="CY86" s="11"/>
      <c r="CZ86" s="11"/>
      <c r="DA86" s="11"/>
      <c r="DB86" s="11">
        <v>1</v>
      </c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>
        <v>1</v>
      </c>
      <c r="DN86" s="11"/>
      <c r="DO86" s="11"/>
      <c r="DP86" s="11"/>
      <c r="DQ86" s="11">
        <v>4202</v>
      </c>
    </row>
    <row r="87" spans="1:121" ht="12.75" customHeight="1">
      <c r="A87" s="8">
        <v>4935</v>
      </c>
      <c r="B87" s="29">
        <v>37707</v>
      </c>
      <c r="C87" s="28" t="s">
        <v>551</v>
      </c>
      <c r="D87" s="9" t="s">
        <v>194</v>
      </c>
      <c r="E87" s="10" t="s">
        <v>552</v>
      </c>
      <c r="F87" s="11" t="s">
        <v>553</v>
      </c>
      <c r="G87" s="25" t="s">
        <v>554</v>
      </c>
      <c r="H87" s="26"/>
      <c r="I87" s="27" t="s">
        <v>113</v>
      </c>
      <c r="J87" s="39" t="s">
        <v>555</v>
      </c>
      <c r="K87" s="22"/>
      <c r="L87" s="11"/>
      <c r="M87" s="11"/>
      <c r="N87" s="11"/>
      <c r="O87" s="11"/>
      <c r="P87" s="11"/>
      <c r="Q87" s="23">
        <v>1</v>
      </c>
      <c r="R87" s="24"/>
      <c r="S87" s="24">
        <f t="shared" si="5"/>
        <v>1</v>
      </c>
      <c r="T87" s="2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>
        <v>1</v>
      </c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04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>
        <v>4203</v>
      </c>
    </row>
    <row r="88" spans="1:121" ht="12.75" customHeight="1">
      <c r="A88" s="8">
        <v>4936</v>
      </c>
      <c r="B88" s="29">
        <v>37714</v>
      </c>
      <c r="C88" s="28" t="s">
        <v>556</v>
      </c>
      <c r="D88" s="9" t="s">
        <v>194</v>
      </c>
      <c r="E88" s="10" t="s">
        <v>419</v>
      </c>
      <c r="F88" s="11" t="s">
        <v>549</v>
      </c>
      <c r="G88" s="25" t="s">
        <v>557</v>
      </c>
      <c r="H88" s="26"/>
      <c r="I88" s="27" t="s">
        <v>106</v>
      </c>
      <c r="J88" s="39" t="s">
        <v>106</v>
      </c>
      <c r="K88" s="22"/>
      <c r="L88" s="11"/>
      <c r="M88" s="11"/>
      <c r="N88" s="11"/>
      <c r="O88" s="11"/>
      <c r="P88" s="11"/>
      <c r="Q88" s="23">
        <v>1</v>
      </c>
      <c r="R88" s="24"/>
      <c r="S88" s="24">
        <f t="shared" si="5"/>
        <v>1</v>
      </c>
      <c r="T88" s="2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04"/>
      <c r="CV88" s="11"/>
      <c r="CW88" s="11"/>
      <c r="CX88" s="11">
        <v>1</v>
      </c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>
        <v>4204</v>
      </c>
    </row>
    <row r="89" spans="1:121" ht="12.75" customHeight="1">
      <c r="A89" s="8">
        <v>4937</v>
      </c>
      <c r="B89" s="29">
        <v>37722</v>
      </c>
      <c r="C89" s="28" t="s">
        <v>558</v>
      </c>
      <c r="D89" s="9" t="s">
        <v>194</v>
      </c>
      <c r="E89" s="10" t="s">
        <v>559</v>
      </c>
      <c r="F89" s="11" t="s">
        <v>560</v>
      </c>
      <c r="G89" s="25" t="s">
        <v>561</v>
      </c>
      <c r="H89" s="26"/>
      <c r="I89" s="27" t="s">
        <v>106</v>
      </c>
      <c r="J89" s="39" t="s">
        <v>106</v>
      </c>
      <c r="K89" s="22"/>
      <c r="L89" s="11"/>
      <c r="M89" s="11"/>
      <c r="N89" s="11"/>
      <c r="O89" s="11"/>
      <c r="P89" s="11"/>
      <c r="Q89" s="23">
        <v>1</v>
      </c>
      <c r="R89" s="24"/>
      <c r="S89" s="24">
        <f t="shared" si="5"/>
        <v>1</v>
      </c>
      <c r="T89" s="22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>
        <v>1</v>
      </c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04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>
        <v>4205</v>
      </c>
    </row>
    <row r="90" spans="1:121" ht="12.75" customHeight="1">
      <c r="A90" s="8">
        <v>4938</v>
      </c>
      <c r="B90" s="29">
        <v>37725</v>
      </c>
      <c r="C90" s="28" t="s">
        <v>562</v>
      </c>
      <c r="D90" s="9" t="s">
        <v>194</v>
      </c>
      <c r="E90" s="10" t="s">
        <v>563</v>
      </c>
      <c r="F90" s="11" t="s">
        <v>270</v>
      </c>
      <c r="G90" s="25" t="s">
        <v>564</v>
      </c>
      <c r="H90" s="26"/>
      <c r="I90" s="27" t="s">
        <v>106</v>
      </c>
      <c r="J90" s="39" t="s">
        <v>106</v>
      </c>
      <c r="K90" s="22"/>
      <c r="L90" s="11"/>
      <c r="M90" s="11"/>
      <c r="N90" s="11"/>
      <c r="O90" s="11"/>
      <c r="P90" s="11"/>
      <c r="Q90" s="23">
        <v>1</v>
      </c>
      <c r="R90" s="24"/>
      <c r="S90" s="24">
        <f t="shared" si="5"/>
        <v>3</v>
      </c>
      <c r="T90" s="22"/>
      <c r="U90" s="11"/>
      <c r="V90" s="11"/>
      <c r="W90" s="11"/>
      <c r="X90" s="11"/>
      <c r="Y90" s="11"/>
      <c r="Z90" s="11"/>
      <c r="AA90" s="11"/>
      <c r="AB90" s="11">
        <v>1</v>
      </c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>
        <v>1</v>
      </c>
      <c r="AW90" s="11"/>
      <c r="AX90" s="11"/>
      <c r="AY90" s="11"/>
      <c r="AZ90" s="11"/>
      <c r="BA90" s="11"/>
      <c r="BB90" s="11"/>
      <c r="BC90" s="11"/>
      <c r="BD90" s="11"/>
      <c r="BE90" s="11">
        <v>1</v>
      </c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04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>
        <v>4206</v>
      </c>
    </row>
    <row r="91" spans="1:121" ht="12.75" customHeight="1">
      <c r="A91" s="8">
        <v>4939</v>
      </c>
      <c r="B91" s="29">
        <v>37736</v>
      </c>
      <c r="C91" s="28" t="s">
        <v>565</v>
      </c>
      <c r="D91" s="9" t="s">
        <v>194</v>
      </c>
      <c r="E91" s="10" t="s">
        <v>419</v>
      </c>
      <c r="F91" s="11" t="s">
        <v>566</v>
      </c>
      <c r="G91" s="25" t="s">
        <v>567</v>
      </c>
      <c r="H91" s="26"/>
      <c r="I91" s="27" t="s">
        <v>106</v>
      </c>
      <c r="J91" s="39" t="s">
        <v>106</v>
      </c>
      <c r="K91" s="22"/>
      <c r="L91" s="11"/>
      <c r="M91" s="11"/>
      <c r="N91" s="11"/>
      <c r="O91" s="11"/>
      <c r="P91" s="11"/>
      <c r="Q91" s="23">
        <v>1</v>
      </c>
      <c r="R91" s="24"/>
      <c r="S91" s="24">
        <f t="shared" si="5"/>
        <v>6</v>
      </c>
      <c r="T91" s="22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>
        <v>1</v>
      </c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>
        <v>1</v>
      </c>
      <c r="BY91" s="11"/>
      <c r="BZ91" s="11">
        <v>1</v>
      </c>
      <c r="CA91" s="11"/>
      <c r="CB91" s="11"/>
      <c r="CC91" s="11"/>
      <c r="CD91" s="11"/>
      <c r="CE91" s="11"/>
      <c r="CF91" s="11"/>
      <c r="CG91" s="11">
        <v>1</v>
      </c>
      <c r="CH91" s="11"/>
      <c r="CI91" s="11"/>
      <c r="CJ91" s="11"/>
      <c r="CK91" s="11"/>
      <c r="CL91" s="11"/>
      <c r="CM91" s="11"/>
      <c r="CN91" s="11">
        <v>1</v>
      </c>
      <c r="CO91" s="11"/>
      <c r="CP91" s="11"/>
      <c r="CQ91" s="11"/>
      <c r="CR91" s="11"/>
      <c r="CS91" s="11"/>
      <c r="CT91" s="11"/>
      <c r="CU91" s="104"/>
      <c r="CV91" s="11"/>
      <c r="CW91" s="11"/>
      <c r="CX91" s="11">
        <v>1</v>
      </c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>
        <v>4207</v>
      </c>
    </row>
    <row r="92" spans="1:121" ht="12.75" customHeight="1">
      <c r="A92" s="8">
        <v>16101</v>
      </c>
      <c r="B92" s="29">
        <v>39171</v>
      </c>
      <c r="C92" s="28" t="s">
        <v>748</v>
      </c>
      <c r="D92" s="9" t="s">
        <v>194</v>
      </c>
      <c r="E92" s="10" t="s">
        <v>419</v>
      </c>
      <c r="F92" s="11" t="s">
        <v>749</v>
      </c>
      <c r="G92" s="25" t="s">
        <v>750</v>
      </c>
      <c r="H92" s="26"/>
      <c r="I92" s="27" t="s">
        <v>106</v>
      </c>
      <c r="J92" s="39" t="s">
        <v>106</v>
      </c>
      <c r="K92" s="22"/>
      <c r="L92" s="11"/>
      <c r="M92" s="11"/>
      <c r="N92" s="11"/>
      <c r="O92" s="11"/>
      <c r="P92" s="11"/>
      <c r="Q92" s="23">
        <v>1</v>
      </c>
      <c r="R92" s="24"/>
      <c r="S92" s="24">
        <f t="shared" si="5"/>
        <v>8</v>
      </c>
      <c r="T92" s="22"/>
      <c r="U92" s="11"/>
      <c r="V92" s="11"/>
      <c r="W92" s="11">
        <v>1</v>
      </c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>
        <v>1</v>
      </c>
      <c r="AN92" s="11">
        <v>1</v>
      </c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>
        <v>1</v>
      </c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>
        <v>1</v>
      </c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04"/>
      <c r="CV92" s="11"/>
      <c r="CW92" s="11">
        <v>1</v>
      </c>
      <c r="CX92" s="11">
        <v>1</v>
      </c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>
        <v>1</v>
      </c>
      <c r="DJ92" s="11"/>
      <c r="DK92" s="11"/>
      <c r="DL92" s="11"/>
      <c r="DM92" s="11"/>
      <c r="DN92" s="11"/>
      <c r="DO92" s="11"/>
      <c r="DP92" s="11"/>
      <c r="DQ92" s="11">
        <v>4257</v>
      </c>
    </row>
    <row r="93" spans="1:121" ht="12.75" customHeight="1">
      <c r="A93" s="8">
        <v>16102</v>
      </c>
      <c r="B93" s="29">
        <v>39294</v>
      </c>
      <c r="C93" s="28" t="s">
        <v>751</v>
      </c>
      <c r="D93" s="9" t="s">
        <v>194</v>
      </c>
      <c r="E93" s="10" t="s">
        <v>419</v>
      </c>
      <c r="F93" s="11" t="s">
        <v>752</v>
      </c>
      <c r="G93" s="25" t="s">
        <v>753</v>
      </c>
      <c r="H93" s="26"/>
      <c r="I93" s="27" t="s">
        <v>106</v>
      </c>
      <c r="J93" s="39" t="s">
        <v>106</v>
      </c>
      <c r="K93" s="22"/>
      <c r="L93" s="11"/>
      <c r="M93" s="11"/>
      <c r="N93" s="11"/>
      <c r="O93" s="11"/>
      <c r="P93" s="11"/>
      <c r="Q93" s="23">
        <v>1</v>
      </c>
      <c r="R93" s="24" t="s">
        <v>121</v>
      </c>
      <c r="S93" s="24">
        <f t="shared" si="5"/>
      </c>
      <c r="T93" s="22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04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>
        <v>4258</v>
      </c>
    </row>
    <row r="94" spans="1:121" ht="12.75" customHeight="1">
      <c r="A94" s="8">
        <v>16104</v>
      </c>
      <c r="B94" s="29">
        <v>39308</v>
      </c>
      <c r="C94" s="28" t="s">
        <v>754</v>
      </c>
      <c r="D94" s="9" t="s">
        <v>194</v>
      </c>
      <c r="E94" s="10" t="s">
        <v>755</v>
      </c>
      <c r="F94" s="11" t="s">
        <v>756</v>
      </c>
      <c r="G94" s="25" t="s">
        <v>757</v>
      </c>
      <c r="H94" s="26"/>
      <c r="I94" s="27" t="s">
        <v>106</v>
      </c>
      <c r="J94" s="39" t="s">
        <v>106</v>
      </c>
      <c r="K94" s="22"/>
      <c r="L94" s="11"/>
      <c r="M94" s="11"/>
      <c r="N94" s="11"/>
      <c r="O94" s="11"/>
      <c r="P94" s="11"/>
      <c r="Q94" s="23">
        <v>1</v>
      </c>
      <c r="R94" s="24"/>
      <c r="S94" s="24">
        <f t="shared" si="5"/>
        <v>1</v>
      </c>
      <c r="T94" s="22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>
        <v>1</v>
      </c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04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>
        <v>4259</v>
      </c>
    </row>
    <row r="95" spans="1:121" ht="12.75" customHeight="1">
      <c r="A95" s="8">
        <v>16105</v>
      </c>
      <c r="B95" s="29">
        <v>39321</v>
      </c>
      <c r="C95" s="28" t="s">
        <v>758</v>
      </c>
      <c r="D95" s="9" t="s">
        <v>194</v>
      </c>
      <c r="E95" s="10" t="s">
        <v>759</v>
      </c>
      <c r="F95" s="11" t="s">
        <v>760</v>
      </c>
      <c r="G95" s="25" t="s">
        <v>761</v>
      </c>
      <c r="H95" s="26"/>
      <c r="I95" s="27" t="s">
        <v>113</v>
      </c>
      <c r="J95" s="39" t="s">
        <v>762</v>
      </c>
      <c r="K95" s="22"/>
      <c r="L95" s="11"/>
      <c r="M95" s="11"/>
      <c r="N95" s="11"/>
      <c r="O95" s="11"/>
      <c r="P95" s="11"/>
      <c r="Q95" s="23">
        <v>1</v>
      </c>
      <c r="R95" s="24"/>
      <c r="S95" s="24">
        <f t="shared" si="5"/>
        <v>4</v>
      </c>
      <c r="T95" s="22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>
        <v>1</v>
      </c>
      <c r="AW95" s="11"/>
      <c r="AX95" s="11"/>
      <c r="AY95" s="11"/>
      <c r="AZ95" s="11"/>
      <c r="BA95" s="11"/>
      <c r="BB95" s="11"/>
      <c r="BC95" s="11"/>
      <c r="BD95" s="11"/>
      <c r="BE95" s="11">
        <v>1</v>
      </c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>
        <v>1</v>
      </c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04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>
        <v>1</v>
      </c>
      <c r="DN95" s="11"/>
      <c r="DO95" s="11"/>
      <c r="DP95" s="11"/>
      <c r="DQ95" s="11">
        <v>4260</v>
      </c>
    </row>
    <row r="96" spans="1:121" ht="12.75" customHeight="1">
      <c r="A96" s="8">
        <v>16106</v>
      </c>
      <c r="B96" s="29">
        <v>39335</v>
      </c>
      <c r="C96" s="28" t="s">
        <v>763</v>
      </c>
      <c r="D96" s="9" t="s">
        <v>194</v>
      </c>
      <c r="E96" s="10" t="s">
        <v>407</v>
      </c>
      <c r="F96" s="11" t="s">
        <v>764</v>
      </c>
      <c r="G96" s="25" t="s">
        <v>765</v>
      </c>
      <c r="H96" s="26"/>
      <c r="I96" s="27" t="s">
        <v>106</v>
      </c>
      <c r="J96" s="39" t="s">
        <v>106</v>
      </c>
      <c r="K96" s="22"/>
      <c r="L96" s="11"/>
      <c r="M96" s="11"/>
      <c r="N96" s="11"/>
      <c r="O96" s="11"/>
      <c r="P96" s="11"/>
      <c r="Q96" s="23">
        <v>1</v>
      </c>
      <c r="R96" s="24"/>
      <c r="S96" s="24">
        <f t="shared" si="5"/>
        <v>7</v>
      </c>
      <c r="T96" s="22"/>
      <c r="U96" s="11"/>
      <c r="V96" s="11"/>
      <c r="W96" s="11"/>
      <c r="X96" s="11"/>
      <c r="Y96" s="11"/>
      <c r="Z96" s="11"/>
      <c r="AA96" s="11"/>
      <c r="AB96" s="11">
        <v>1</v>
      </c>
      <c r="AC96" s="11"/>
      <c r="AD96" s="11"/>
      <c r="AE96" s="11">
        <v>1</v>
      </c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>
        <v>1</v>
      </c>
      <c r="AW96" s="11"/>
      <c r="AX96" s="11"/>
      <c r="AY96" s="11"/>
      <c r="AZ96" s="11"/>
      <c r="BA96" s="11"/>
      <c r="BB96" s="11"/>
      <c r="BC96" s="11"/>
      <c r="BD96" s="11"/>
      <c r="BE96" s="11">
        <v>1</v>
      </c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04"/>
      <c r="CV96" s="11"/>
      <c r="CW96" s="11">
        <v>1</v>
      </c>
      <c r="CX96" s="11">
        <v>1</v>
      </c>
      <c r="CY96" s="11"/>
      <c r="CZ96" s="11"/>
      <c r="DA96" s="11"/>
      <c r="DB96" s="11">
        <v>1</v>
      </c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>
        <v>4261</v>
      </c>
    </row>
    <row r="97" spans="1:121" ht="12.75" customHeight="1">
      <c r="A97" s="8">
        <v>16107</v>
      </c>
      <c r="B97" s="29">
        <v>39458</v>
      </c>
      <c r="C97" s="28" t="s">
        <v>766</v>
      </c>
      <c r="D97" s="9" t="s">
        <v>194</v>
      </c>
      <c r="E97" s="10" t="s">
        <v>767</v>
      </c>
      <c r="F97" s="11" t="s">
        <v>768</v>
      </c>
      <c r="G97" s="25" t="s">
        <v>769</v>
      </c>
      <c r="H97" s="26"/>
      <c r="I97" s="27" t="s">
        <v>106</v>
      </c>
      <c r="J97" s="39" t="s">
        <v>106</v>
      </c>
      <c r="K97" s="22"/>
      <c r="L97" s="11"/>
      <c r="M97" s="11"/>
      <c r="N97" s="11"/>
      <c r="O97" s="11"/>
      <c r="P97" s="11"/>
      <c r="Q97" s="23">
        <v>1</v>
      </c>
      <c r="R97" s="24"/>
      <c r="S97" s="24">
        <f t="shared" si="5"/>
        <v>2</v>
      </c>
      <c r="T97" s="22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>
        <v>1</v>
      </c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>
        <v>1</v>
      </c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04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>
        <v>4262</v>
      </c>
    </row>
    <row r="98" spans="1:121" ht="12.75" customHeight="1">
      <c r="A98" s="8">
        <v>16108</v>
      </c>
      <c r="B98" s="29">
        <v>39622</v>
      </c>
      <c r="C98" s="28" t="s">
        <v>770</v>
      </c>
      <c r="D98" s="9" t="s">
        <v>194</v>
      </c>
      <c r="E98" s="10" t="s">
        <v>771</v>
      </c>
      <c r="F98" s="11" t="s">
        <v>772</v>
      </c>
      <c r="G98" s="25" t="s">
        <v>773</v>
      </c>
      <c r="H98" s="26"/>
      <c r="I98" s="27" t="s">
        <v>106</v>
      </c>
      <c r="J98" s="39" t="s">
        <v>106</v>
      </c>
      <c r="K98" s="22"/>
      <c r="L98" s="11"/>
      <c r="M98" s="11"/>
      <c r="N98" s="11"/>
      <c r="O98" s="11"/>
      <c r="P98" s="11"/>
      <c r="Q98" s="23">
        <v>1</v>
      </c>
      <c r="R98" s="24"/>
      <c r="S98" s="24">
        <f t="shared" si="5"/>
        <v>3</v>
      </c>
      <c r="T98" s="22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>
        <v>1</v>
      </c>
      <c r="AW98" s="11"/>
      <c r="AX98" s="11"/>
      <c r="AY98" s="11"/>
      <c r="AZ98" s="11"/>
      <c r="BA98" s="11"/>
      <c r="BB98" s="11"/>
      <c r="BC98" s="11"/>
      <c r="BD98" s="11"/>
      <c r="BE98" s="11">
        <v>1</v>
      </c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04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>
        <v>1</v>
      </c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>
        <v>4263</v>
      </c>
    </row>
    <row r="99" spans="1:121" ht="12.75" customHeight="1">
      <c r="A99" s="8">
        <v>16109</v>
      </c>
      <c r="B99" s="29">
        <v>39631</v>
      </c>
      <c r="C99" s="28" t="s">
        <v>774</v>
      </c>
      <c r="D99" s="9" t="s">
        <v>194</v>
      </c>
      <c r="E99" s="10" t="s">
        <v>775</v>
      </c>
      <c r="F99" s="11" t="s">
        <v>776</v>
      </c>
      <c r="G99" s="25" t="s">
        <v>777</v>
      </c>
      <c r="H99" s="26"/>
      <c r="I99" s="27" t="s">
        <v>106</v>
      </c>
      <c r="J99" s="39" t="s">
        <v>106</v>
      </c>
      <c r="K99" s="22"/>
      <c r="L99" s="11"/>
      <c r="M99" s="11"/>
      <c r="N99" s="11"/>
      <c r="O99" s="11"/>
      <c r="P99" s="11"/>
      <c r="Q99" s="23">
        <v>1</v>
      </c>
      <c r="R99" s="24"/>
      <c r="S99" s="24">
        <f t="shared" si="5"/>
        <v>11</v>
      </c>
      <c r="T99" s="22"/>
      <c r="U99" s="11"/>
      <c r="V99" s="11"/>
      <c r="W99" s="11"/>
      <c r="X99" s="11"/>
      <c r="Y99" s="11"/>
      <c r="Z99" s="11"/>
      <c r="AA99" s="11"/>
      <c r="AB99" s="11">
        <v>1</v>
      </c>
      <c r="AC99" s="11"/>
      <c r="AD99" s="11">
        <v>1</v>
      </c>
      <c r="AE99" s="11">
        <v>1</v>
      </c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>
        <v>1</v>
      </c>
      <c r="AW99" s="11"/>
      <c r="AX99" s="11"/>
      <c r="AY99" s="11">
        <v>1</v>
      </c>
      <c r="AZ99" s="11"/>
      <c r="BA99" s="11"/>
      <c r="BB99" s="11"/>
      <c r="BC99" s="11"/>
      <c r="BD99" s="11"/>
      <c r="BE99" s="11">
        <v>1</v>
      </c>
      <c r="BF99" s="11">
        <v>1</v>
      </c>
      <c r="BG99" s="11">
        <v>1</v>
      </c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04"/>
      <c r="CV99" s="11"/>
      <c r="CW99" s="11"/>
      <c r="CX99" s="11">
        <v>1</v>
      </c>
      <c r="CY99" s="11"/>
      <c r="CZ99" s="11"/>
      <c r="DA99" s="11"/>
      <c r="DB99" s="11"/>
      <c r="DC99" s="11"/>
      <c r="DD99" s="11"/>
      <c r="DE99" s="11"/>
      <c r="DF99" s="11">
        <v>1</v>
      </c>
      <c r="DG99" s="11"/>
      <c r="DH99" s="11"/>
      <c r="DI99" s="11"/>
      <c r="DJ99" s="11"/>
      <c r="DK99" s="11"/>
      <c r="DL99" s="11"/>
      <c r="DM99" s="11">
        <v>1</v>
      </c>
      <c r="DN99" s="11"/>
      <c r="DO99" s="11"/>
      <c r="DP99" s="11"/>
      <c r="DQ99" s="11">
        <v>4264</v>
      </c>
    </row>
    <row r="100" spans="1:121" ht="12.75" customHeight="1">
      <c r="A100" s="8">
        <v>16110</v>
      </c>
      <c r="B100" s="29">
        <v>39633</v>
      </c>
      <c r="C100" s="28" t="s">
        <v>778</v>
      </c>
      <c r="D100" s="9" t="s">
        <v>194</v>
      </c>
      <c r="E100" s="10" t="s">
        <v>659</v>
      </c>
      <c r="F100" s="11" t="s">
        <v>660</v>
      </c>
      <c r="G100" s="25" t="s">
        <v>779</v>
      </c>
      <c r="H100" s="26"/>
      <c r="I100" s="27" t="s">
        <v>106</v>
      </c>
      <c r="J100" s="39" t="s">
        <v>106</v>
      </c>
      <c r="K100" s="22"/>
      <c r="L100" s="11"/>
      <c r="M100" s="11"/>
      <c r="N100" s="11"/>
      <c r="O100" s="11"/>
      <c r="P100" s="11"/>
      <c r="Q100" s="23">
        <v>1</v>
      </c>
      <c r="R100" s="24"/>
      <c r="S100" s="24">
        <f t="shared" si="5"/>
        <v>8</v>
      </c>
      <c r="T100" s="22"/>
      <c r="U100" s="11"/>
      <c r="V100" s="11"/>
      <c r="W100" s="11"/>
      <c r="X100" s="11"/>
      <c r="Y100" s="11"/>
      <c r="Z100" s="11"/>
      <c r="AA100" s="11"/>
      <c r="AB100" s="11">
        <v>1</v>
      </c>
      <c r="AC100" s="11"/>
      <c r="AD100" s="11">
        <v>1</v>
      </c>
      <c r="AE100" s="11">
        <v>1</v>
      </c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>
        <v>1</v>
      </c>
      <c r="AW100" s="11"/>
      <c r="AX100" s="11"/>
      <c r="AY100" s="11">
        <v>1</v>
      </c>
      <c r="AZ100" s="11"/>
      <c r="BA100" s="11"/>
      <c r="BB100" s="11"/>
      <c r="BC100" s="11"/>
      <c r="BD100" s="11"/>
      <c r="BE100" s="11">
        <v>1</v>
      </c>
      <c r="BF100" s="11">
        <v>1</v>
      </c>
      <c r="BG100" s="11">
        <v>1</v>
      </c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04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>
        <v>4265</v>
      </c>
    </row>
    <row r="101" spans="1:121" ht="12.75" customHeight="1">
      <c r="A101" s="8">
        <v>16111</v>
      </c>
      <c r="B101" s="29">
        <v>39650</v>
      </c>
      <c r="C101" s="28" t="s">
        <v>780</v>
      </c>
      <c r="D101" s="9" t="s">
        <v>194</v>
      </c>
      <c r="E101" s="10" t="s">
        <v>212</v>
      </c>
      <c r="F101" s="11" t="s">
        <v>781</v>
      </c>
      <c r="G101" s="25" t="s">
        <v>782</v>
      </c>
      <c r="H101" s="26"/>
      <c r="I101" s="27" t="s">
        <v>106</v>
      </c>
      <c r="J101" s="39" t="s">
        <v>106</v>
      </c>
      <c r="K101" s="22"/>
      <c r="L101" s="11"/>
      <c r="M101" s="11"/>
      <c r="N101" s="11"/>
      <c r="O101" s="11"/>
      <c r="P101" s="11"/>
      <c r="Q101" s="23">
        <v>1</v>
      </c>
      <c r="R101" s="24"/>
      <c r="S101" s="24">
        <f t="shared" si="5"/>
        <v>2</v>
      </c>
      <c r="T101" s="22"/>
      <c r="U101" s="11"/>
      <c r="V101" s="11"/>
      <c r="W101" s="11"/>
      <c r="X101" s="11"/>
      <c r="Y101" s="11"/>
      <c r="Z101" s="11"/>
      <c r="AA101" s="11"/>
      <c r="AB101" s="11">
        <v>1</v>
      </c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>
        <v>1</v>
      </c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04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>
        <v>4266</v>
      </c>
    </row>
    <row r="102" spans="1:121" ht="12.75" customHeight="1">
      <c r="A102" s="8">
        <v>16112</v>
      </c>
      <c r="B102" s="29">
        <v>39657</v>
      </c>
      <c r="C102" s="28" t="s">
        <v>783</v>
      </c>
      <c r="D102" s="9" t="s">
        <v>194</v>
      </c>
      <c r="E102" s="10" t="s">
        <v>784</v>
      </c>
      <c r="F102" s="11" t="s">
        <v>785</v>
      </c>
      <c r="G102" s="25" t="s">
        <v>786</v>
      </c>
      <c r="H102" s="26"/>
      <c r="I102" s="27" t="s">
        <v>106</v>
      </c>
      <c r="J102" s="39" t="s">
        <v>106</v>
      </c>
      <c r="K102" s="22"/>
      <c r="L102" s="11"/>
      <c r="M102" s="11"/>
      <c r="N102" s="11"/>
      <c r="O102" s="11"/>
      <c r="P102" s="11"/>
      <c r="Q102" s="23">
        <v>1</v>
      </c>
      <c r="R102" s="24"/>
      <c r="S102" s="24">
        <f t="shared" si="5"/>
        <v>1</v>
      </c>
      <c r="T102" s="22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>
        <v>1</v>
      </c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04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>
        <v>4267</v>
      </c>
    </row>
    <row r="103" spans="1:121" ht="12.75" customHeight="1">
      <c r="A103" s="8">
        <v>16113</v>
      </c>
      <c r="B103" s="29">
        <v>39660</v>
      </c>
      <c r="C103" s="28" t="s">
        <v>787</v>
      </c>
      <c r="D103" s="9" t="s">
        <v>194</v>
      </c>
      <c r="E103" s="10" t="s">
        <v>407</v>
      </c>
      <c r="F103" s="11" t="s">
        <v>788</v>
      </c>
      <c r="G103" s="25" t="s">
        <v>789</v>
      </c>
      <c r="H103" s="26"/>
      <c r="I103" s="27" t="s">
        <v>106</v>
      </c>
      <c r="J103" s="39" t="s">
        <v>106</v>
      </c>
      <c r="K103" s="22"/>
      <c r="L103" s="11"/>
      <c r="M103" s="11"/>
      <c r="N103" s="11"/>
      <c r="O103" s="11"/>
      <c r="P103" s="11"/>
      <c r="Q103" s="23">
        <v>1</v>
      </c>
      <c r="R103" s="24"/>
      <c r="S103" s="24">
        <f t="shared" si="5"/>
        <v>7</v>
      </c>
      <c r="T103" s="22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>
        <v>1</v>
      </c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>
        <v>1</v>
      </c>
      <c r="AW103" s="11"/>
      <c r="AX103" s="11"/>
      <c r="AY103" s="11">
        <v>1</v>
      </c>
      <c r="AZ103" s="11"/>
      <c r="BA103" s="11"/>
      <c r="BB103" s="11"/>
      <c r="BC103" s="11"/>
      <c r="BD103" s="11"/>
      <c r="BE103" s="11">
        <v>1</v>
      </c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>
        <v>1</v>
      </c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04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>
        <v>1</v>
      </c>
      <c r="DG103" s="11"/>
      <c r="DH103" s="11"/>
      <c r="DI103" s="11"/>
      <c r="DJ103" s="11"/>
      <c r="DK103" s="11"/>
      <c r="DL103" s="11"/>
      <c r="DM103" s="11">
        <v>1</v>
      </c>
      <c r="DN103" s="11"/>
      <c r="DO103" s="11"/>
      <c r="DP103" s="11"/>
      <c r="DQ103" s="11">
        <v>4268</v>
      </c>
    </row>
    <row r="104" spans="1:121" ht="12.75" customHeight="1">
      <c r="A104" s="8">
        <v>16114</v>
      </c>
      <c r="B104" s="29">
        <v>39665</v>
      </c>
      <c r="C104" s="28" t="s">
        <v>790</v>
      </c>
      <c r="D104" s="9" t="s">
        <v>194</v>
      </c>
      <c r="E104" s="10" t="s">
        <v>559</v>
      </c>
      <c r="F104" s="11" t="s">
        <v>791</v>
      </c>
      <c r="G104" s="25" t="s">
        <v>792</v>
      </c>
      <c r="H104" s="26"/>
      <c r="I104" s="27" t="s">
        <v>113</v>
      </c>
      <c r="J104" s="39" t="s">
        <v>793</v>
      </c>
      <c r="K104" s="22"/>
      <c r="L104" s="11"/>
      <c r="M104" s="11"/>
      <c r="N104" s="11"/>
      <c r="O104" s="11"/>
      <c r="P104" s="11"/>
      <c r="Q104" s="23">
        <v>1</v>
      </c>
      <c r="R104" s="24"/>
      <c r="S104" s="24">
        <f t="shared" si="5"/>
        <v>11</v>
      </c>
      <c r="T104" s="22"/>
      <c r="U104" s="11"/>
      <c r="V104" s="11"/>
      <c r="W104" s="11"/>
      <c r="X104" s="11"/>
      <c r="Y104" s="11"/>
      <c r="Z104" s="11"/>
      <c r="AA104" s="11"/>
      <c r="AB104" s="11">
        <v>1</v>
      </c>
      <c r="AC104" s="11"/>
      <c r="AD104" s="11"/>
      <c r="AE104" s="11">
        <v>1</v>
      </c>
      <c r="AF104" s="11"/>
      <c r="AG104" s="11"/>
      <c r="AH104" s="11"/>
      <c r="AI104" s="11"/>
      <c r="AJ104" s="11"/>
      <c r="AK104" s="11"/>
      <c r="AL104" s="11"/>
      <c r="AM104" s="11"/>
      <c r="AN104" s="11">
        <v>1</v>
      </c>
      <c r="AO104" s="11"/>
      <c r="AP104" s="11"/>
      <c r="AQ104" s="11"/>
      <c r="AR104" s="11"/>
      <c r="AS104" s="11"/>
      <c r="AT104" s="11"/>
      <c r="AU104" s="11"/>
      <c r="AV104" s="11">
        <v>1</v>
      </c>
      <c r="AW104" s="11"/>
      <c r="AX104" s="11"/>
      <c r="AY104" s="11"/>
      <c r="AZ104" s="11"/>
      <c r="BA104" s="11"/>
      <c r="BB104" s="11"/>
      <c r="BC104" s="11"/>
      <c r="BD104" s="11"/>
      <c r="BE104" s="11">
        <v>1</v>
      </c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>
        <v>1</v>
      </c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>
        <v>1</v>
      </c>
      <c r="CM104" s="11"/>
      <c r="CN104" s="11"/>
      <c r="CO104" s="11"/>
      <c r="CP104" s="11"/>
      <c r="CQ104" s="11"/>
      <c r="CR104" s="11"/>
      <c r="CS104" s="11"/>
      <c r="CT104" s="11"/>
      <c r="CU104" s="104"/>
      <c r="CV104" s="11"/>
      <c r="CW104" s="11"/>
      <c r="CX104" s="11">
        <v>1</v>
      </c>
      <c r="CY104" s="11"/>
      <c r="CZ104" s="11"/>
      <c r="DA104" s="11"/>
      <c r="DB104" s="11"/>
      <c r="DC104" s="11"/>
      <c r="DD104" s="11"/>
      <c r="DE104" s="11"/>
      <c r="DF104" s="11">
        <v>1</v>
      </c>
      <c r="DG104" s="11">
        <v>1</v>
      </c>
      <c r="DH104" s="11"/>
      <c r="DI104" s="11"/>
      <c r="DJ104" s="11"/>
      <c r="DK104" s="11"/>
      <c r="DL104" s="11"/>
      <c r="DM104" s="11">
        <v>1</v>
      </c>
      <c r="DN104" s="11"/>
      <c r="DO104" s="11"/>
      <c r="DP104" s="11"/>
      <c r="DQ104" s="11">
        <v>4269</v>
      </c>
    </row>
    <row r="105" spans="1:121" ht="12.75" customHeight="1">
      <c r="A105" s="8">
        <v>16115</v>
      </c>
      <c r="B105" s="29">
        <v>39668</v>
      </c>
      <c r="C105" s="28" t="s">
        <v>794</v>
      </c>
      <c r="D105" s="9" t="s">
        <v>194</v>
      </c>
      <c r="E105" s="10" t="s">
        <v>795</v>
      </c>
      <c r="F105" s="11" t="s">
        <v>796</v>
      </c>
      <c r="G105" s="25" t="s">
        <v>797</v>
      </c>
      <c r="H105" s="26"/>
      <c r="I105" s="27" t="s">
        <v>113</v>
      </c>
      <c r="J105" s="39" t="s">
        <v>793</v>
      </c>
      <c r="K105" s="22"/>
      <c r="L105" s="11"/>
      <c r="M105" s="11"/>
      <c r="N105" s="11"/>
      <c r="O105" s="11"/>
      <c r="P105" s="11"/>
      <c r="Q105" s="23">
        <v>1</v>
      </c>
      <c r="R105" s="24"/>
      <c r="S105" s="24">
        <f t="shared" si="5"/>
        <v>10</v>
      </c>
      <c r="T105" s="22"/>
      <c r="U105" s="11"/>
      <c r="V105" s="11"/>
      <c r="W105" s="11"/>
      <c r="X105" s="11"/>
      <c r="Y105" s="11"/>
      <c r="Z105" s="11"/>
      <c r="AA105" s="11"/>
      <c r="AB105" s="11">
        <v>1</v>
      </c>
      <c r="AC105" s="11"/>
      <c r="AD105" s="11">
        <v>1</v>
      </c>
      <c r="AE105" s="11">
        <v>1</v>
      </c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>
        <v>1</v>
      </c>
      <c r="AW105" s="11"/>
      <c r="AX105" s="11"/>
      <c r="AY105" s="11">
        <v>1</v>
      </c>
      <c r="AZ105" s="11"/>
      <c r="BA105" s="11"/>
      <c r="BB105" s="11"/>
      <c r="BC105" s="11"/>
      <c r="BD105" s="11"/>
      <c r="BE105" s="11">
        <v>1</v>
      </c>
      <c r="BF105" s="11">
        <v>1</v>
      </c>
      <c r="BG105" s="11">
        <v>1</v>
      </c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04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>
        <v>1</v>
      </c>
      <c r="DG105" s="11"/>
      <c r="DH105" s="11"/>
      <c r="DI105" s="11"/>
      <c r="DJ105" s="11"/>
      <c r="DK105" s="11"/>
      <c r="DL105" s="11"/>
      <c r="DM105" s="11">
        <v>1</v>
      </c>
      <c r="DN105" s="11"/>
      <c r="DO105" s="11"/>
      <c r="DP105" s="11"/>
      <c r="DQ105" s="11">
        <v>4270</v>
      </c>
    </row>
    <row r="106" spans="1:121" ht="12.75" customHeight="1">
      <c r="A106" s="8">
        <v>16116</v>
      </c>
      <c r="B106" s="29">
        <v>39668</v>
      </c>
      <c r="C106" s="28" t="s">
        <v>798</v>
      </c>
      <c r="D106" s="9" t="s">
        <v>194</v>
      </c>
      <c r="E106" s="10" t="s">
        <v>287</v>
      </c>
      <c r="F106" s="11" t="s">
        <v>799</v>
      </c>
      <c r="G106" s="25" t="s">
        <v>800</v>
      </c>
      <c r="H106" s="26"/>
      <c r="I106" s="27" t="s">
        <v>106</v>
      </c>
      <c r="J106" s="39" t="s">
        <v>106</v>
      </c>
      <c r="K106" s="22"/>
      <c r="L106" s="11"/>
      <c r="M106" s="11"/>
      <c r="N106" s="11"/>
      <c r="O106" s="11"/>
      <c r="P106" s="11"/>
      <c r="Q106" s="23">
        <v>1</v>
      </c>
      <c r="R106" s="24"/>
      <c r="S106" s="24">
        <f t="shared" si="5"/>
        <v>3</v>
      </c>
      <c r="T106" s="22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>
        <v>1</v>
      </c>
      <c r="AW106" s="11"/>
      <c r="AX106" s="11"/>
      <c r="AY106" s="11"/>
      <c r="AZ106" s="11"/>
      <c r="BA106" s="11"/>
      <c r="BB106" s="11"/>
      <c r="BC106" s="11"/>
      <c r="BD106" s="11"/>
      <c r="BE106" s="11">
        <v>1</v>
      </c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04"/>
      <c r="CV106" s="11"/>
      <c r="CW106" s="11"/>
      <c r="CX106" s="11">
        <v>1</v>
      </c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>
        <v>4271</v>
      </c>
    </row>
    <row r="107" spans="1:121" ht="12.75" customHeight="1">
      <c r="A107" s="8">
        <v>16117</v>
      </c>
      <c r="B107" s="29">
        <v>39675</v>
      </c>
      <c r="C107" s="28" t="s">
        <v>801</v>
      </c>
      <c r="D107" s="9" t="s">
        <v>194</v>
      </c>
      <c r="E107" s="10" t="s">
        <v>419</v>
      </c>
      <c r="F107" s="11" t="s">
        <v>802</v>
      </c>
      <c r="G107" s="25" t="s">
        <v>803</v>
      </c>
      <c r="H107" s="26"/>
      <c r="I107" s="27" t="s">
        <v>106</v>
      </c>
      <c r="J107" s="39" t="s">
        <v>106</v>
      </c>
      <c r="K107" s="22"/>
      <c r="L107" s="11"/>
      <c r="M107" s="11"/>
      <c r="N107" s="11"/>
      <c r="O107" s="11"/>
      <c r="P107" s="11"/>
      <c r="Q107" s="23">
        <v>1</v>
      </c>
      <c r="R107" s="24"/>
      <c r="S107" s="24">
        <f t="shared" si="5"/>
        <v>11</v>
      </c>
      <c r="T107" s="22"/>
      <c r="U107" s="11"/>
      <c r="V107" s="11"/>
      <c r="W107" s="11"/>
      <c r="X107" s="11"/>
      <c r="Y107" s="11"/>
      <c r="Z107" s="11"/>
      <c r="AA107" s="11"/>
      <c r="AB107" s="11">
        <v>1</v>
      </c>
      <c r="AC107" s="11"/>
      <c r="AD107" s="11">
        <v>1</v>
      </c>
      <c r="AE107" s="11">
        <v>1</v>
      </c>
      <c r="AF107" s="11"/>
      <c r="AG107" s="11"/>
      <c r="AH107" s="11"/>
      <c r="AI107" s="11"/>
      <c r="AJ107" s="11"/>
      <c r="AK107" s="11"/>
      <c r="AL107" s="11"/>
      <c r="AM107" s="11"/>
      <c r="AN107" s="11">
        <v>1</v>
      </c>
      <c r="AO107" s="11"/>
      <c r="AP107" s="11"/>
      <c r="AQ107" s="11"/>
      <c r="AR107" s="11"/>
      <c r="AS107" s="11"/>
      <c r="AT107" s="11"/>
      <c r="AU107" s="11"/>
      <c r="AV107" s="11">
        <v>1</v>
      </c>
      <c r="AW107" s="11"/>
      <c r="AX107" s="11"/>
      <c r="AY107" s="11"/>
      <c r="AZ107" s="11"/>
      <c r="BA107" s="11"/>
      <c r="BB107" s="11"/>
      <c r="BC107" s="11"/>
      <c r="BD107" s="11"/>
      <c r="BE107" s="11">
        <v>1</v>
      </c>
      <c r="BF107" s="11">
        <v>1</v>
      </c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>
        <v>1</v>
      </c>
      <c r="BY107" s="11"/>
      <c r="BZ107" s="11"/>
      <c r="CA107" s="11"/>
      <c r="CB107" s="11"/>
      <c r="CC107" s="11"/>
      <c r="CD107" s="11"/>
      <c r="CE107" s="11"/>
      <c r="CF107" s="11"/>
      <c r="CG107" s="11">
        <v>1</v>
      </c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04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>
        <v>1</v>
      </c>
      <c r="DG107" s="11">
        <v>1</v>
      </c>
      <c r="DH107" s="11"/>
      <c r="DI107" s="11"/>
      <c r="DJ107" s="11"/>
      <c r="DK107" s="11"/>
      <c r="DL107" s="11"/>
      <c r="DM107" s="11"/>
      <c r="DN107" s="11"/>
      <c r="DO107" s="11"/>
      <c r="DP107" s="11"/>
      <c r="DQ107" s="11">
        <v>4272</v>
      </c>
    </row>
    <row r="108" spans="1:121" ht="12.75" customHeight="1">
      <c r="A108" s="8">
        <v>16118</v>
      </c>
      <c r="B108" s="29">
        <v>39685</v>
      </c>
      <c r="C108" s="28" t="s">
        <v>807</v>
      </c>
      <c r="D108" s="9" t="s">
        <v>194</v>
      </c>
      <c r="E108" s="10" t="s">
        <v>808</v>
      </c>
      <c r="F108" s="11" t="s">
        <v>365</v>
      </c>
      <c r="G108" s="25" t="s">
        <v>809</v>
      </c>
      <c r="H108" s="26"/>
      <c r="I108" s="27" t="s">
        <v>113</v>
      </c>
      <c r="J108" s="39" t="s">
        <v>810</v>
      </c>
      <c r="K108" s="22"/>
      <c r="L108" s="11"/>
      <c r="M108" s="11"/>
      <c r="N108" s="11"/>
      <c r="O108" s="11"/>
      <c r="P108" s="11"/>
      <c r="Q108" s="23">
        <v>1</v>
      </c>
      <c r="R108" s="24"/>
      <c r="S108" s="24">
        <f t="shared" si="5"/>
        <v>3</v>
      </c>
      <c r="T108" s="22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>
        <v>1</v>
      </c>
      <c r="AW108" s="11"/>
      <c r="AX108" s="11"/>
      <c r="AY108" s="11"/>
      <c r="AZ108" s="11"/>
      <c r="BA108" s="11"/>
      <c r="BB108" s="11"/>
      <c r="BC108" s="11"/>
      <c r="BD108" s="11"/>
      <c r="BE108" s="11">
        <v>1</v>
      </c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04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>
        <v>1</v>
      </c>
      <c r="DN108" s="11"/>
      <c r="DO108" s="11"/>
      <c r="DP108" s="11"/>
      <c r="DQ108" s="11">
        <v>4274</v>
      </c>
    </row>
    <row r="109" spans="1:121" ht="12.75" customHeight="1">
      <c r="A109" s="8">
        <v>16119</v>
      </c>
      <c r="B109" s="29">
        <v>39686</v>
      </c>
      <c r="C109" s="28" t="s">
        <v>811</v>
      </c>
      <c r="D109" s="9" t="s">
        <v>194</v>
      </c>
      <c r="E109" s="10" t="s">
        <v>812</v>
      </c>
      <c r="F109" s="11" t="s">
        <v>813</v>
      </c>
      <c r="G109" s="25" t="s">
        <v>814</v>
      </c>
      <c r="H109" s="26"/>
      <c r="I109" s="27" t="s">
        <v>113</v>
      </c>
      <c r="J109" s="39" t="s">
        <v>815</v>
      </c>
      <c r="K109" s="22"/>
      <c r="L109" s="11"/>
      <c r="M109" s="11"/>
      <c r="N109" s="11"/>
      <c r="O109" s="11"/>
      <c r="P109" s="11"/>
      <c r="Q109" s="23">
        <v>1</v>
      </c>
      <c r="R109" s="24"/>
      <c r="S109" s="24">
        <f t="shared" si="5"/>
        <v>4</v>
      </c>
      <c r="T109" s="22"/>
      <c r="U109" s="11"/>
      <c r="V109" s="11"/>
      <c r="W109" s="11"/>
      <c r="X109" s="11"/>
      <c r="Y109" s="11"/>
      <c r="Z109" s="11"/>
      <c r="AA109" s="11"/>
      <c r="AB109" s="11">
        <v>1</v>
      </c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>
        <v>1</v>
      </c>
      <c r="AW109" s="11"/>
      <c r="AX109" s="11"/>
      <c r="AY109" s="11"/>
      <c r="AZ109" s="11"/>
      <c r="BA109" s="11"/>
      <c r="BB109" s="11"/>
      <c r="BC109" s="11"/>
      <c r="BD109" s="11"/>
      <c r="BE109" s="11">
        <v>1</v>
      </c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>
        <v>1</v>
      </c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04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>
        <v>4275</v>
      </c>
    </row>
    <row r="110" spans="1:121" ht="12.75" customHeight="1">
      <c r="A110" s="8">
        <v>16120</v>
      </c>
      <c r="B110" s="29">
        <v>39676</v>
      </c>
      <c r="C110" s="28" t="s">
        <v>804</v>
      </c>
      <c r="D110" s="9" t="s">
        <v>194</v>
      </c>
      <c r="E110" s="10" t="s">
        <v>110</v>
      </c>
      <c r="F110" s="11" t="s">
        <v>805</v>
      </c>
      <c r="G110" s="25" t="s">
        <v>806</v>
      </c>
      <c r="H110" s="26"/>
      <c r="I110" s="27" t="s">
        <v>106</v>
      </c>
      <c r="J110" s="39" t="s">
        <v>106</v>
      </c>
      <c r="K110" s="22"/>
      <c r="L110" s="11"/>
      <c r="M110" s="11"/>
      <c r="N110" s="11"/>
      <c r="O110" s="11"/>
      <c r="P110" s="11"/>
      <c r="Q110" s="23">
        <v>1</v>
      </c>
      <c r="R110" s="24"/>
      <c r="S110" s="24">
        <f t="shared" si="5"/>
        <v>5</v>
      </c>
      <c r="T110" s="22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>
        <v>1</v>
      </c>
      <c r="AW110" s="11"/>
      <c r="AX110" s="11"/>
      <c r="AY110" s="11"/>
      <c r="AZ110" s="11"/>
      <c r="BA110" s="11"/>
      <c r="BB110" s="11"/>
      <c r="BC110" s="11"/>
      <c r="BD110" s="11"/>
      <c r="BE110" s="11">
        <v>1</v>
      </c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>
        <v>1</v>
      </c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04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>
        <v>1</v>
      </c>
      <c r="DG110" s="11"/>
      <c r="DH110" s="11"/>
      <c r="DI110" s="11"/>
      <c r="DJ110" s="11"/>
      <c r="DK110" s="11"/>
      <c r="DL110" s="11"/>
      <c r="DM110" s="11">
        <v>1</v>
      </c>
      <c r="DN110" s="11"/>
      <c r="DO110" s="11"/>
      <c r="DP110" s="11"/>
      <c r="DQ110" s="11">
        <v>4273</v>
      </c>
    </row>
    <row r="111" spans="1:121" ht="12.75" customHeight="1">
      <c r="A111" s="8">
        <v>16121</v>
      </c>
      <c r="B111" s="29">
        <v>39686</v>
      </c>
      <c r="C111" s="28" t="s">
        <v>816</v>
      </c>
      <c r="D111" s="9" t="s">
        <v>194</v>
      </c>
      <c r="E111" s="10" t="s">
        <v>817</v>
      </c>
      <c r="F111" s="11" t="s">
        <v>818</v>
      </c>
      <c r="G111" s="25" t="s">
        <v>819</v>
      </c>
      <c r="H111" s="26"/>
      <c r="I111" s="27" t="s">
        <v>106</v>
      </c>
      <c r="J111" s="39" t="s">
        <v>106</v>
      </c>
      <c r="K111" s="22"/>
      <c r="L111" s="11"/>
      <c r="M111" s="11"/>
      <c r="N111" s="11"/>
      <c r="O111" s="11"/>
      <c r="P111" s="11"/>
      <c r="Q111" s="23">
        <v>1</v>
      </c>
      <c r="R111" s="24"/>
      <c r="S111" s="24">
        <f t="shared" si="5"/>
        <v>1</v>
      </c>
      <c r="T111" s="22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>
        <v>1</v>
      </c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04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>
        <v>4276</v>
      </c>
    </row>
    <row r="112" spans="1:121" ht="12.75" customHeight="1">
      <c r="A112" s="8">
        <v>16122</v>
      </c>
      <c r="B112" s="29">
        <v>39688</v>
      </c>
      <c r="C112" s="28" t="s">
        <v>820</v>
      </c>
      <c r="D112" s="9" t="s">
        <v>194</v>
      </c>
      <c r="E112" s="10" t="s">
        <v>821</v>
      </c>
      <c r="F112" s="11" t="s">
        <v>822</v>
      </c>
      <c r="G112" s="25" t="s">
        <v>823</v>
      </c>
      <c r="H112" s="26"/>
      <c r="I112" s="27" t="s">
        <v>106</v>
      </c>
      <c r="J112" s="39" t="s">
        <v>106</v>
      </c>
      <c r="K112" s="22"/>
      <c r="L112" s="11"/>
      <c r="M112" s="11"/>
      <c r="N112" s="11"/>
      <c r="O112" s="11"/>
      <c r="P112" s="11"/>
      <c r="Q112" s="23">
        <v>1</v>
      </c>
      <c r="R112" s="24"/>
      <c r="S112" s="24">
        <f t="shared" si="5"/>
        <v>3</v>
      </c>
      <c r="T112" s="22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>
        <v>1</v>
      </c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>
        <v>1</v>
      </c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04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>
        <v>1</v>
      </c>
      <c r="DN112" s="11"/>
      <c r="DO112" s="11"/>
      <c r="DP112" s="11"/>
      <c r="DQ112" s="11">
        <v>4277</v>
      </c>
    </row>
    <row r="113" spans="1:121" ht="12.75" customHeight="1">
      <c r="A113" s="8">
        <v>16123</v>
      </c>
      <c r="B113" s="29">
        <v>39708</v>
      </c>
      <c r="C113" s="28" t="s">
        <v>824</v>
      </c>
      <c r="D113" s="9" t="s">
        <v>194</v>
      </c>
      <c r="E113" s="10" t="s">
        <v>643</v>
      </c>
      <c r="F113" s="11" t="s">
        <v>825</v>
      </c>
      <c r="G113" s="25" t="s">
        <v>826</v>
      </c>
      <c r="H113" s="26"/>
      <c r="I113" s="27" t="s">
        <v>106</v>
      </c>
      <c r="J113" s="39" t="s">
        <v>106</v>
      </c>
      <c r="K113" s="22"/>
      <c r="L113" s="11"/>
      <c r="M113" s="11"/>
      <c r="N113" s="11"/>
      <c r="O113" s="11"/>
      <c r="P113" s="11"/>
      <c r="Q113" s="23">
        <v>1</v>
      </c>
      <c r="R113" s="24"/>
      <c r="S113" s="24">
        <f t="shared" si="5"/>
        <v>11</v>
      </c>
      <c r="T113" s="22"/>
      <c r="U113" s="11"/>
      <c r="V113" s="11"/>
      <c r="W113" s="11"/>
      <c r="X113" s="11"/>
      <c r="Y113" s="11"/>
      <c r="Z113" s="11"/>
      <c r="AA113" s="11"/>
      <c r="AB113" s="11">
        <v>1</v>
      </c>
      <c r="AC113" s="11"/>
      <c r="AD113" s="11">
        <v>1</v>
      </c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>
        <v>1</v>
      </c>
      <c r="AW113" s="11"/>
      <c r="AX113" s="11"/>
      <c r="AY113" s="11">
        <v>1</v>
      </c>
      <c r="AZ113" s="11"/>
      <c r="BA113" s="11"/>
      <c r="BB113" s="11"/>
      <c r="BC113" s="11"/>
      <c r="BD113" s="11"/>
      <c r="BE113" s="11">
        <v>1</v>
      </c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>
        <v>1</v>
      </c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04"/>
      <c r="CV113" s="11"/>
      <c r="CW113" s="11"/>
      <c r="CX113" s="11">
        <v>1</v>
      </c>
      <c r="CY113" s="11"/>
      <c r="CZ113" s="11"/>
      <c r="DA113" s="11"/>
      <c r="DB113" s="11">
        <v>1</v>
      </c>
      <c r="DC113" s="11"/>
      <c r="DD113" s="11"/>
      <c r="DE113" s="11"/>
      <c r="DF113" s="11">
        <v>1</v>
      </c>
      <c r="DG113" s="11">
        <v>1</v>
      </c>
      <c r="DH113" s="11"/>
      <c r="DI113" s="11"/>
      <c r="DJ113" s="11"/>
      <c r="DK113" s="11"/>
      <c r="DL113" s="11"/>
      <c r="DM113" s="11">
        <v>1</v>
      </c>
      <c r="DN113" s="11"/>
      <c r="DO113" s="11"/>
      <c r="DP113" s="11"/>
      <c r="DQ113" s="11">
        <v>4278</v>
      </c>
    </row>
    <row r="114" spans="1:121" ht="12.75" customHeight="1">
      <c r="A114" s="8">
        <v>18451</v>
      </c>
      <c r="B114" s="29">
        <v>37944</v>
      </c>
      <c r="C114" s="28" t="s">
        <v>568</v>
      </c>
      <c r="D114" s="9" t="s">
        <v>194</v>
      </c>
      <c r="E114" s="10" t="s">
        <v>569</v>
      </c>
      <c r="F114" s="11" t="s">
        <v>570</v>
      </c>
      <c r="G114" s="25" t="s">
        <v>571</v>
      </c>
      <c r="H114" s="26"/>
      <c r="I114" s="27" t="s">
        <v>106</v>
      </c>
      <c r="J114" s="39" t="s">
        <v>106</v>
      </c>
      <c r="K114" s="22"/>
      <c r="L114" s="11"/>
      <c r="M114" s="11"/>
      <c r="N114" s="11"/>
      <c r="O114" s="11"/>
      <c r="P114" s="11"/>
      <c r="Q114" s="23">
        <v>1</v>
      </c>
      <c r="R114" s="24"/>
      <c r="S114" s="24">
        <f t="shared" si="5"/>
        <v>1</v>
      </c>
      <c r="T114" s="22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>
        <v>1</v>
      </c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04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>
        <v>4208</v>
      </c>
    </row>
    <row r="115" spans="1:121" ht="12.75" customHeight="1">
      <c r="A115" s="8">
        <v>18452</v>
      </c>
      <c r="B115" s="29">
        <v>37944</v>
      </c>
      <c r="C115" s="28" t="s">
        <v>572</v>
      </c>
      <c r="D115" s="9" t="s">
        <v>194</v>
      </c>
      <c r="E115" s="10" t="s">
        <v>573</v>
      </c>
      <c r="F115" s="11" t="s">
        <v>574</v>
      </c>
      <c r="G115" s="25" t="s">
        <v>575</v>
      </c>
      <c r="H115" s="26"/>
      <c r="I115" s="27" t="s">
        <v>106</v>
      </c>
      <c r="J115" s="39" t="s">
        <v>106</v>
      </c>
      <c r="K115" s="22"/>
      <c r="L115" s="11"/>
      <c r="M115" s="11"/>
      <c r="N115" s="11"/>
      <c r="O115" s="11"/>
      <c r="P115" s="11"/>
      <c r="Q115" s="23">
        <v>1</v>
      </c>
      <c r="R115" s="24"/>
      <c r="S115" s="24">
        <f t="shared" si="5"/>
        <v>1</v>
      </c>
      <c r="T115" s="22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>
        <v>1</v>
      </c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04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>
        <v>4209</v>
      </c>
    </row>
    <row r="116" spans="1:121" ht="12.75" customHeight="1">
      <c r="A116" s="8">
        <v>18453</v>
      </c>
      <c r="B116" s="29">
        <v>37944</v>
      </c>
      <c r="C116" s="28" t="s">
        <v>576</v>
      </c>
      <c r="D116" s="9" t="s">
        <v>194</v>
      </c>
      <c r="E116" s="10" t="s">
        <v>235</v>
      </c>
      <c r="F116" s="11" t="s">
        <v>577</v>
      </c>
      <c r="G116" s="25" t="s">
        <v>578</v>
      </c>
      <c r="H116" s="26"/>
      <c r="I116" s="27" t="s">
        <v>106</v>
      </c>
      <c r="J116" s="39" t="s">
        <v>106</v>
      </c>
      <c r="K116" s="22"/>
      <c r="L116" s="11"/>
      <c r="M116" s="11"/>
      <c r="N116" s="11"/>
      <c r="O116" s="11"/>
      <c r="P116" s="11"/>
      <c r="Q116" s="23">
        <v>1</v>
      </c>
      <c r="R116" s="24"/>
      <c r="S116" s="24">
        <f t="shared" si="5"/>
        <v>4</v>
      </c>
      <c r="T116" s="22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>
        <v>1</v>
      </c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>
        <v>1</v>
      </c>
      <c r="CI116" s="11"/>
      <c r="CJ116" s="11"/>
      <c r="CK116" s="11"/>
      <c r="CL116" s="11"/>
      <c r="CM116" s="11"/>
      <c r="CN116" s="11">
        <v>1</v>
      </c>
      <c r="CO116" s="11"/>
      <c r="CP116" s="11"/>
      <c r="CQ116" s="11"/>
      <c r="CR116" s="11"/>
      <c r="CS116" s="11"/>
      <c r="CT116" s="11"/>
      <c r="CU116" s="104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>
        <v>1</v>
      </c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>
        <v>4210</v>
      </c>
    </row>
    <row r="117" spans="1:121" ht="12.75" customHeight="1">
      <c r="A117" s="8">
        <v>18454</v>
      </c>
      <c r="B117" s="29">
        <v>37944</v>
      </c>
      <c r="C117" s="28" t="s">
        <v>579</v>
      </c>
      <c r="D117" s="9" t="s">
        <v>194</v>
      </c>
      <c r="E117" s="10" t="s">
        <v>580</v>
      </c>
      <c r="F117" s="11" t="s">
        <v>581</v>
      </c>
      <c r="G117" s="25" t="s">
        <v>582</v>
      </c>
      <c r="H117" s="26"/>
      <c r="I117" s="27" t="s">
        <v>106</v>
      </c>
      <c r="J117" s="39" t="s">
        <v>106</v>
      </c>
      <c r="K117" s="22"/>
      <c r="L117" s="11"/>
      <c r="M117" s="11"/>
      <c r="N117" s="11"/>
      <c r="O117" s="11"/>
      <c r="P117" s="11"/>
      <c r="Q117" s="23">
        <v>1</v>
      </c>
      <c r="R117" s="24"/>
      <c r="S117" s="24">
        <f t="shared" si="5"/>
        <v>2</v>
      </c>
      <c r="T117" s="22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>
        <v>1</v>
      </c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>
        <v>1</v>
      </c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04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>
        <v>4211</v>
      </c>
    </row>
    <row r="118" spans="1:121" ht="12.75" customHeight="1">
      <c r="A118" s="8">
        <v>18455</v>
      </c>
      <c r="B118" s="29">
        <v>37944</v>
      </c>
      <c r="C118" s="28" t="s">
        <v>583</v>
      </c>
      <c r="D118" s="9" t="s">
        <v>194</v>
      </c>
      <c r="E118" s="10" t="s">
        <v>419</v>
      </c>
      <c r="F118" s="11" t="s">
        <v>584</v>
      </c>
      <c r="G118" s="25" t="s">
        <v>585</v>
      </c>
      <c r="H118" s="26"/>
      <c r="I118" s="27" t="s">
        <v>106</v>
      </c>
      <c r="J118" s="39" t="s">
        <v>106</v>
      </c>
      <c r="K118" s="22"/>
      <c r="L118" s="11"/>
      <c r="M118" s="11"/>
      <c r="N118" s="11"/>
      <c r="O118" s="11"/>
      <c r="P118" s="11"/>
      <c r="Q118" s="23">
        <v>1</v>
      </c>
      <c r="R118" s="24"/>
      <c r="S118" s="24">
        <f t="shared" si="5"/>
        <v>1</v>
      </c>
      <c r="T118" s="22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>
        <v>1</v>
      </c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04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>
        <v>4212</v>
      </c>
    </row>
    <row r="119" spans="1:121" ht="12.75" customHeight="1">
      <c r="A119" s="8">
        <v>18456</v>
      </c>
      <c r="B119" s="29">
        <v>37944</v>
      </c>
      <c r="C119" s="28" t="s">
        <v>586</v>
      </c>
      <c r="D119" s="9" t="s">
        <v>194</v>
      </c>
      <c r="E119" s="10" t="s">
        <v>587</v>
      </c>
      <c r="F119" s="11" t="s">
        <v>588</v>
      </c>
      <c r="G119" s="25" t="s">
        <v>589</v>
      </c>
      <c r="H119" s="26"/>
      <c r="I119" s="27" t="s">
        <v>106</v>
      </c>
      <c r="J119" s="39" t="s">
        <v>106</v>
      </c>
      <c r="K119" s="22"/>
      <c r="L119" s="11"/>
      <c r="M119" s="11"/>
      <c r="N119" s="11"/>
      <c r="O119" s="11"/>
      <c r="P119" s="11"/>
      <c r="Q119" s="23">
        <v>1</v>
      </c>
      <c r="R119" s="24"/>
      <c r="S119" s="24">
        <f t="shared" si="5"/>
        <v>1</v>
      </c>
      <c r="T119" s="22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>
        <v>1</v>
      </c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04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>
        <v>4213</v>
      </c>
    </row>
    <row r="120" spans="1:121" ht="12.75" customHeight="1">
      <c r="A120" s="8">
        <v>18457</v>
      </c>
      <c r="B120" s="29">
        <v>37944</v>
      </c>
      <c r="C120" s="28" t="s">
        <v>590</v>
      </c>
      <c r="D120" s="9" t="s">
        <v>194</v>
      </c>
      <c r="E120" s="10" t="s">
        <v>591</v>
      </c>
      <c r="F120" s="11" t="s">
        <v>592</v>
      </c>
      <c r="G120" s="25" t="s">
        <v>593</v>
      </c>
      <c r="H120" s="26"/>
      <c r="I120" s="27" t="s">
        <v>106</v>
      </c>
      <c r="J120" s="39" t="s">
        <v>106</v>
      </c>
      <c r="K120" s="22"/>
      <c r="L120" s="11"/>
      <c r="M120" s="11"/>
      <c r="N120" s="11"/>
      <c r="O120" s="11"/>
      <c r="P120" s="11"/>
      <c r="Q120" s="23">
        <v>1</v>
      </c>
      <c r="R120" s="24"/>
      <c r="S120" s="24">
        <f t="shared" si="5"/>
        <v>1</v>
      </c>
      <c r="T120" s="22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>
        <v>1</v>
      </c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04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>
        <v>4214</v>
      </c>
    </row>
    <row r="121" spans="1:121" ht="12.75" customHeight="1">
      <c r="A121" s="8">
        <v>18458</v>
      </c>
      <c r="B121" s="29">
        <v>37944</v>
      </c>
      <c r="C121" s="28" t="s">
        <v>594</v>
      </c>
      <c r="D121" s="9" t="s">
        <v>194</v>
      </c>
      <c r="E121" s="10" t="s">
        <v>419</v>
      </c>
      <c r="F121" s="11" t="s">
        <v>595</v>
      </c>
      <c r="G121" s="25" t="s">
        <v>596</v>
      </c>
      <c r="H121" s="26"/>
      <c r="I121" s="27" t="s">
        <v>106</v>
      </c>
      <c r="J121" s="39" t="s">
        <v>106</v>
      </c>
      <c r="K121" s="22"/>
      <c r="L121" s="11"/>
      <c r="M121" s="11"/>
      <c r="N121" s="11"/>
      <c r="O121" s="11"/>
      <c r="P121" s="11"/>
      <c r="Q121" s="23">
        <v>1</v>
      </c>
      <c r="R121" s="24"/>
      <c r="S121" s="24">
        <f t="shared" si="5"/>
        <v>4</v>
      </c>
      <c r="T121" s="22"/>
      <c r="U121" s="11"/>
      <c r="V121" s="11"/>
      <c r="W121" s="11"/>
      <c r="X121" s="11"/>
      <c r="Y121" s="11">
        <v>1</v>
      </c>
      <c r="Z121" s="11"/>
      <c r="AA121" s="11"/>
      <c r="AB121" s="11"/>
      <c r="AC121" s="11"/>
      <c r="AD121" s="11">
        <v>1</v>
      </c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04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>
        <v>1</v>
      </c>
      <c r="DH121" s="11"/>
      <c r="DI121" s="11"/>
      <c r="DJ121" s="11"/>
      <c r="DK121" s="11"/>
      <c r="DL121" s="11"/>
      <c r="DM121" s="11">
        <v>1</v>
      </c>
      <c r="DN121" s="11"/>
      <c r="DO121" s="11"/>
      <c r="DP121" s="11"/>
      <c r="DQ121" s="11">
        <v>4215</v>
      </c>
    </row>
    <row r="122" spans="1:121" ht="12.75" customHeight="1">
      <c r="A122" s="8">
        <v>18459</v>
      </c>
      <c r="B122" s="29">
        <v>37945</v>
      </c>
      <c r="C122" s="28" t="s">
        <v>597</v>
      </c>
      <c r="D122" s="9" t="s">
        <v>194</v>
      </c>
      <c r="E122" s="10" t="s">
        <v>598</v>
      </c>
      <c r="F122" s="11" t="s">
        <v>599</v>
      </c>
      <c r="G122" s="25" t="s">
        <v>600</v>
      </c>
      <c r="H122" s="26"/>
      <c r="I122" s="27" t="s">
        <v>106</v>
      </c>
      <c r="J122" s="39" t="s">
        <v>106</v>
      </c>
      <c r="K122" s="22"/>
      <c r="L122" s="11"/>
      <c r="M122" s="11"/>
      <c r="N122" s="11"/>
      <c r="O122" s="11"/>
      <c r="P122" s="11"/>
      <c r="Q122" s="23">
        <v>1</v>
      </c>
      <c r="R122" s="24"/>
      <c r="S122" s="24">
        <f t="shared" si="5"/>
        <v>1</v>
      </c>
      <c r="T122" s="22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>
        <v>1</v>
      </c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04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>
        <v>4216</v>
      </c>
    </row>
    <row r="123" spans="1:121" ht="12.75" customHeight="1">
      <c r="A123" s="8">
        <v>18460</v>
      </c>
      <c r="B123" s="29">
        <v>37945</v>
      </c>
      <c r="C123" s="28" t="s">
        <v>601</v>
      </c>
      <c r="D123" s="9" t="s">
        <v>194</v>
      </c>
      <c r="E123" s="10" t="s">
        <v>602</v>
      </c>
      <c r="F123" s="11" t="s">
        <v>603</v>
      </c>
      <c r="G123" s="25" t="s">
        <v>604</v>
      </c>
      <c r="H123" s="26"/>
      <c r="I123" s="27" t="s">
        <v>106</v>
      </c>
      <c r="J123" s="39" t="s">
        <v>106</v>
      </c>
      <c r="K123" s="22"/>
      <c r="L123" s="11"/>
      <c r="M123" s="11"/>
      <c r="N123" s="11"/>
      <c r="O123" s="11"/>
      <c r="P123" s="11"/>
      <c r="Q123" s="23">
        <v>1</v>
      </c>
      <c r="R123" s="24"/>
      <c r="S123" s="24">
        <f t="shared" si="5"/>
        <v>4</v>
      </c>
      <c r="T123" s="22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>
        <v>1</v>
      </c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>
        <v>1</v>
      </c>
      <c r="AW123" s="11"/>
      <c r="AX123" s="11"/>
      <c r="AY123" s="11"/>
      <c r="AZ123" s="11"/>
      <c r="BA123" s="11"/>
      <c r="BB123" s="11"/>
      <c r="BC123" s="11"/>
      <c r="BD123" s="11"/>
      <c r="BE123" s="11">
        <v>1</v>
      </c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04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>
        <v>1</v>
      </c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>
        <v>4217</v>
      </c>
    </row>
    <row r="124" spans="1:121" ht="12.75" customHeight="1">
      <c r="A124" s="8">
        <v>18461</v>
      </c>
      <c r="B124" s="29">
        <v>37945</v>
      </c>
      <c r="C124" s="28" t="s">
        <v>605</v>
      </c>
      <c r="D124" s="9" t="s">
        <v>194</v>
      </c>
      <c r="E124" s="10" t="s">
        <v>606</v>
      </c>
      <c r="F124" s="11" t="s">
        <v>607</v>
      </c>
      <c r="G124" s="25" t="s">
        <v>608</v>
      </c>
      <c r="H124" s="26"/>
      <c r="I124" s="27" t="s">
        <v>106</v>
      </c>
      <c r="J124" s="39" t="s">
        <v>106</v>
      </c>
      <c r="K124" s="22"/>
      <c r="L124" s="11"/>
      <c r="M124" s="11"/>
      <c r="N124" s="11"/>
      <c r="O124" s="11"/>
      <c r="P124" s="11"/>
      <c r="Q124" s="23">
        <v>1</v>
      </c>
      <c r="R124" s="24"/>
      <c r="S124" s="24">
        <f t="shared" si="5"/>
        <v>1</v>
      </c>
      <c r="T124" s="22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>
        <v>1</v>
      </c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04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>
        <v>4218</v>
      </c>
    </row>
    <row r="125" spans="1:121" ht="12.75" customHeight="1">
      <c r="A125" s="8">
        <v>18462</v>
      </c>
      <c r="B125" s="29">
        <v>37945</v>
      </c>
      <c r="C125" s="28" t="s">
        <v>609</v>
      </c>
      <c r="D125" s="9" t="s">
        <v>194</v>
      </c>
      <c r="E125" s="10" t="s">
        <v>610</v>
      </c>
      <c r="F125" s="11" t="s">
        <v>611</v>
      </c>
      <c r="G125" s="25" t="s">
        <v>612</v>
      </c>
      <c r="H125" s="26"/>
      <c r="I125" s="27" t="s">
        <v>106</v>
      </c>
      <c r="J125" s="39" t="s">
        <v>106</v>
      </c>
      <c r="K125" s="22"/>
      <c r="L125" s="11"/>
      <c r="M125" s="11"/>
      <c r="N125" s="11"/>
      <c r="O125" s="11"/>
      <c r="P125" s="11"/>
      <c r="Q125" s="23">
        <v>1</v>
      </c>
      <c r="R125" s="24"/>
      <c r="S125" s="24">
        <f t="shared" si="5"/>
        <v>1</v>
      </c>
      <c r="T125" s="22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>
        <v>1</v>
      </c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04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>
        <v>4219</v>
      </c>
    </row>
    <row r="126" spans="1:121" ht="12.75" customHeight="1">
      <c r="A126" s="8">
        <v>18463</v>
      </c>
      <c r="B126" s="29">
        <v>38058</v>
      </c>
      <c r="C126" s="28" t="s">
        <v>613</v>
      </c>
      <c r="D126" s="9" t="s">
        <v>194</v>
      </c>
      <c r="E126" s="10" t="s">
        <v>614</v>
      </c>
      <c r="F126" s="11" t="s">
        <v>615</v>
      </c>
      <c r="G126" s="25" t="s">
        <v>616</v>
      </c>
      <c r="H126" s="26"/>
      <c r="I126" s="27" t="s">
        <v>106</v>
      </c>
      <c r="J126" s="39" t="s">
        <v>106</v>
      </c>
      <c r="K126" s="22"/>
      <c r="L126" s="11"/>
      <c r="M126" s="11"/>
      <c r="N126" s="11"/>
      <c r="O126" s="11"/>
      <c r="P126" s="11"/>
      <c r="Q126" s="23">
        <v>1</v>
      </c>
      <c r="R126" s="24"/>
      <c r="S126" s="24">
        <f t="shared" si="5"/>
        <v>1</v>
      </c>
      <c r="T126" s="22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>
        <v>1</v>
      </c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04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>
        <v>4220</v>
      </c>
    </row>
    <row r="127" spans="1:121" ht="12.75" customHeight="1">
      <c r="A127" s="8">
        <v>18464</v>
      </c>
      <c r="B127" s="29">
        <v>38065</v>
      </c>
      <c r="C127" s="28" t="s">
        <v>617</v>
      </c>
      <c r="D127" s="9" t="s">
        <v>194</v>
      </c>
      <c r="E127" s="10" t="s">
        <v>419</v>
      </c>
      <c r="F127" s="11" t="s">
        <v>618</v>
      </c>
      <c r="G127" s="25" t="s">
        <v>619</v>
      </c>
      <c r="H127" s="26"/>
      <c r="I127" s="27" t="s">
        <v>106</v>
      </c>
      <c r="J127" s="39" t="s">
        <v>106</v>
      </c>
      <c r="K127" s="22"/>
      <c r="L127" s="11"/>
      <c r="M127" s="11"/>
      <c r="N127" s="11"/>
      <c r="O127" s="11"/>
      <c r="P127" s="11"/>
      <c r="Q127" s="23">
        <v>1</v>
      </c>
      <c r="R127" s="24" t="s">
        <v>121</v>
      </c>
      <c r="S127" s="24">
        <f t="shared" si="5"/>
      </c>
      <c r="T127" s="22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04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>
        <v>4221</v>
      </c>
    </row>
    <row r="128" spans="1:121" ht="12.75" customHeight="1">
      <c r="A128" s="8">
        <v>18465</v>
      </c>
      <c r="B128" s="29">
        <v>38065</v>
      </c>
      <c r="C128" s="28" t="s">
        <v>620</v>
      </c>
      <c r="D128" s="9" t="s">
        <v>194</v>
      </c>
      <c r="E128" s="10" t="s">
        <v>419</v>
      </c>
      <c r="F128" s="11" t="s">
        <v>621</v>
      </c>
      <c r="G128" s="25" t="s">
        <v>622</v>
      </c>
      <c r="H128" s="26"/>
      <c r="I128" s="27" t="s">
        <v>106</v>
      </c>
      <c r="J128" s="39" t="s">
        <v>106</v>
      </c>
      <c r="K128" s="22"/>
      <c r="L128" s="11"/>
      <c r="M128" s="11"/>
      <c r="N128" s="11"/>
      <c r="O128" s="11"/>
      <c r="P128" s="11"/>
      <c r="Q128" s="23">
        <v>1</v>
      </c>
      <c r="R128" s="24"/>
      <c r="S128" s="24">
        <f t="shared" si="5"/>
        <v>1</v>
      </c>
      <c r="T128" s="22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>
        <v>1</v>
      </c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04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>
        <v>4222</v>
      </c>
    </row>
    <row r="129" spans="1:121" ht="12.75" customHeight="1">
      <c r="A129" s="8">
        <v>18466</v>
      </c>
      <c r="B129" s="29">
        <v>38069</v>
      </c>
      <c r="C129" s="28" t="s">
        <v>623</v>
      </c>
      <c r="D129" s="9" t="s">
        <v>194</v>
      </c>
      <c r="E129" s="10" t="s">
        <v>624</v>
      </c>
      <c r="F129" s="11" t="s">
        <v>625</v>
      </c>
      <c r="G129" s="25" t="s">
        <v>626</v>
      </c>
      <c r="H129" s="26"/>
      <c r="I129" s="27" t="s">
        <v>106</v>
      </c>
      <c r="J129" s="39" t="s">
        <v>106</v>
      </c>
      <c r="K129" s="22"/>
      <c r="L129" s="11"/>
      <c r="M129" s="11"/>
      <c r="N129" s="11"/>
      <c r="O129" s="11"/>
      <c r="P129" s="11"/>
      <c r="Q129" s="23">
        <v>1</v>
      </c>
      <c r="R129" s="24"/>
      <c r="S129" s="24">
        <f t="shared" si="5"/>
        <v>2</v>
      </c>
      <c r="T129" s="22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>
        <v>1</v>
      </c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04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>
        <v>1</v>
      </c>
      <c r="DH129" s="11"/>
      <c r="DI129" s="11"/>
      <c r="DJ129" s="11"/>
      <c r="DK129" s="11"/>
      <c r="DL129" s="11"/>
      <c r="DM129" s="11"/>
      <c r="DN129" s="11"/>
      <c r="DO129" s="11"/>
      <c r="DP129" s="11"/>
      <c r="DQ129" s="11">
        <v>4223</v>
      </c>
    </row>
    <row r="130" spans="1:121" ht="12.75" customHeight="1">
      <c r="A130" s="8">
        <v>18467</v>
      </c>
      <c r="B130" s="29">
        <v>38093</v>
      </c>
      <c r="C130" s="28" t="s">
        <v>627</v>
      </c>
      <c r="D130" s="9" t="s">
        <v>194</v>
      </c>
      <c r="E130" s="10" t="s">
        <v>419</v>
      </c>
      <c r="F130" s="11" t="s">
        <v>628</v>
      </c>
      <c r="G130" s="25" t="s">
        <v>629</v>
      </c>
      <c r="H130" s="26"/>
      <c r="I130" s="27" t="s">
        <v>106</v>
      </c>
      <c r="J130" s="39" t="s">
        <v>106</v>
      </c>
      <c r="K130" s="22"/>
      <c r="L130" s="11"/>
      <c r="M130" s="11"/>
      <c r="N130" s="11"/>
      <c r="O130" s="11"/>
      <c r="P130" s="11"/>
      <c r="Q130" s="23">
        <v>1</v>
      </c>
      <c r="R130" s="24"/>
      <c r="S130" s="24">
        <f t="shared" si="5"/>
        <v>4</v>
      </c>
      <c r="T130" s="22"/>
      <c r="U130" s="11"/>
      <c r="V130" s="11"/>
      <c r="W130" s="11"/>
      <c r="X130" s="11"/>
      <c r="Y130" s="11"/>
      <c r="Z130" s="11"/>
      <c r="AA130" s="11"/>
      <c r="AB130" s="11">
        <v>1</v>
      </c>
      <c r="AC130" s="11"/>
      <c r="AD130" s="11"/>
      <c r="AE130" s="11"/>
      <c r="AF130" s="11">
        <v>1</v>
      </c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>
        <v>1</v>
      </c>
      <c r="AW130" s="11"/>
      <c r="AX130" s="11"/>
      <c r="AY130" s="11"/>
      <c r="AZ130" s="11"/>
      <c r="BA130" s="11"/>
      <c r="BB130" s="11"/>
      <c r="BC130" s="11"/>
      <c r="BD130" s="11"/>
      <c r="BE130" s="11">
        <v>1</v>
      </c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04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>
        <v>4224</v>
      </c>
    </row>
    <row r="131" spans="1:121" ht="12.75" customHeight="1">
      <c r="A131" s="8">
        <v>18468</v>
      </c>
      <c r="B131" s="29">
        <v>38093</v>
      </c>
      <c r="C131" s="28" t="s">
        <v>630</v>
      </c>
      <c r="D131" s="9" t="s">
        <v>194</v>
      </c>
      <c r="E131" s="10" t="s">
        <v>631</v>
      </c>
      <c r="F131" s="11" t="s">
        <v>632</v>
      </c>
      <c r="G131" s="25" t="s">
        <v>633</v>
      </c>
      <c r="H131" s="26"/>
      <c r="I131" s="27" t="s">
        <v>106</v>
      </c>
      <c r="J131" s="39" t="s">
        <v>106</v>
      </c>
      <c r="K131" s="22"/>
      <c r="L131" s="11"/>
      <c r="M131" s="11"/>
      <c r="N131" s="11"/>
      <c r="O131" s="11"/>
      <c r="P131" s="11"/>
      <c r="Q131" s="23">
        <v>1</v>
      </c>
      <c r="R131" s="24"/>
      <c r="S131" s="24">
        <f t="shared" si="5"/>
        <v>1</v>
      </c>
      <c r="T131" s="22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>
        <v>1</v>
      </c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04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>
        <v>4225</v>
      </c>
    </row>
    <row r="132" spans="1:121" ht="12.75" customHeight="1">
      <c r="A132" s="8">
        <v>18469</v>
      </c>
      <c r="B132" s="29">
        <v>38223</v>
      </c>
      <c r="C132" s="28" t="s">
        <v>634</v>
      </c>
      <c r="D132" s="9" t="s">
        <v>194</v>
      </c>
      <c r="E132" s="10" t="s">
        <v>280</v>
      </c>
      <c r="F132" s="11" t="s">
        <v>635</v>
      </c>
      <c r="G132" s="25" t="s">
        <v>636</v>
      </c>
      <c r="H132" s="26"/>
      <c r="I132" s="27" t="s">
        <v>113</v>
      </c>
      <c r="J132" s="39" t="s">
        <v>637</v>
      </c>
      <c r="K132" s="22"/>
      <c r="L132" s="11"/>
      <c r="M132" s="11"/>
      <c r="N132" s="11"/>
      <c r="O132" s="11"/>
      <c r="P132" s="11"/>
      <c r="Q132" s="23">
        <v>1</v>
      </c>
      <c r="R132" s="24"/>
      <c r="S132" s="24">
        <f aca="true" t="shared" si="6" ref="S132:S195">IF(SUM(T132:DP132)=0,"",SUM(T132:DP132))</f>
        <v>13</v>
      </c>
      <c r="T132" s="22"/>
      <c r="U132" s="11"/>
      <c r="V132" s="11"/>
      <c r="W132" s="11"/>
      <c r="X132" s="11"/>
      <c r="Y132" s="11"/>
      <c r="Z132" s="11"/>
      <c r="AA132" s="11"/>
      <c r="AB132" s="11">
        <v>1</v>
      </c>
      <c r="AC132" s="11"/>
      <c r="AD132" s="11">
        <v>1</v>
      </c>
      <c r="AE132" s="11"/>
      <c r="AF132" s="11"/>
      <c r="AG132" s="11"/>
      <c r="AH132" s="11"/>
      <c r="AI132" s="11"/>
      <c r="AJ132" s="11"/>
      <c r="AK132" s="11"/>
      <c r="AL132" s="11"/>
      <c r="AM132" s="11"/>
      <c r="AN132" s="11">
        <v>1</v>
      </c>
      <c r="AO132" s="11"/>
      <c r="AP132" s="11"/>
      <c r="AQ132" s="11">
        <v>1</v>
      </c>
      <c r="AR132" s="11"/>
      <c r="AS132" s="11"/>
      <c r="AT132" s="11"/>
      <c r="AU132" s="11">
        <v>1</v>
      </c>
      <c r="AV132" s="11">
        <v>1</v>
      </c>
      <c r="AW132" s="11"/>
      <c r="AX132" s="11"/>
      <c r="AY132" s="11"/>
      <c r="AZ132" s="11"/>
      <c r="BA132" s="11"/>
      <c r="BB132" s="11"/>
      <c r="BC132" s="11"/>
      <c r="BD132" s="11"/>
      <c r="BE132" s="11">
        <v>1</v>
      </c>
      <c r="BF132" s="11"/>
      <c r="BG132" s="11"/>
      <c r="BH132" s="11">
        <v>1</v>
      </c>
      <c r="BI132" s="11"/>
      <c r="BJ132" s="11"/>
      <c r="BK132" s="11"/>
      <c r="BL132" s="11"/>
      <c r="BM132" s="11">
        <v>1</v>
      </c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>
        <v>1</v>
      </c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04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>
        <v>1</v>
      </c>
      <c r="DG132" s="11">
        <v>1</v>
      </c>
      <c r="DH132" s="11"/>
      <c r="DI132" s="11"/>
      <c r="DJ132" s="11"/>
      <c r="DK132" s="11"/>
      <c r="DL132" s="11"/>
      <c r="DM132" s="11">
        <v>1</v>
      </c>
      <c r="DN132" s="11"/>
      <c r="DO132" s="11"/>
      <c r="DP132" s="11"/>
      <c r="DQ132" s="11">
        <v>4226</v>
      </c>
    </row>
    <row r="133" spans="1:121" ht="12.75" customHeight="1">
      <c r="A133" s="8">
        <v>18470</v>
      </c>
      <c r="B133" s="29">
        <v>38223</v>
      </c>
      <c r="C133" s="28" t="s">
        <v>638</v>
      </c>
      <c r="D133" s="9" t="s">
        <v>194</v>
      </c>
      <c r="E133" s="10" t="s">
        <v>639</v>
      </c>
      <c r="F133" s="11" t="s">
        <v>640</v>
      </c>
      <c r="G133" s="25" t="s">
        <v>641</v>
      </c>
      <c r="H133" s="26"/>
      <c r="I133" s="27" t="s">
        <v>106</v>
      </c>
      <c r="J133" s="39" t="s">
        <v>106</v>
      </c>
      <c r="K133" s="22"/>
      <c r="L133" s="11"/>
      <c r="M133" s="11"/>
      <c r="N133" s="11"/>
      <c r="O133" s="11"/>
      <c r="P133" s="11"/>
      <c r="Q133" s="23">
        <v>1</v>
      </c>
      <c r="R133" s="24"/>
      <c r="S133" s="24">
        <f t="shared" si="6"/>
        <v>1</v>
      </c>
      <c r="T133" s="22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>
        <v>1</v>
      </c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04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>
        <v>4227</v>
      </c>
    </row>
    <row r="134" spans="1:121" ht="12.75" customHeight="1">
      <c r="A134" s="8">
        <v>18471</v>
      </c>
      <c r="B134" s="29">
        <v>38223</v>
      </c>
      <c r="C134" s="28" t="s">
        <v>642</v>
      </c>
      <c r="D134" s="9" t="s">
        <v>194</v>
      </c>
      <c r="E134" s="10" t="s">
        <v>643</v>
      </c>
      <c r="F134" s="11" t="s">
        <v>644</v>
      </c>
      <c r="G134" s="25" t="s">
        <v>645</v>
      </c>
      <c r="H134" s="26"/>
      <c r="I134" s="27" t="s">
        <v>106</v>
      </c>
      <c r="J134" s="39" t="s">
        <v>106</v>
      </c>
      <c r="K134" s="22"/>
      <c r="L134" s="11"/>
      <c r="M134" s="11"/>
      <c r="N134" s="11"/>
      <c r="O134" s="11"/>
      <c r="P134" s="11"/>
      <c r="Q134" s="23">
        <v>1</v>
      </c>
      <c r="R134" s="24"/>
      <c r="S134" s="24">
        <f t="shared" si="6"/>
        <v>3</v>
      </c>
      <c r="T134" s="22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>
        <v>1</v>
      </c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>
        <v>1</v>
      </c>
      <c r="AW134" s="11"/>
      <c r="AX134" s="11"/>
      <c r="AY134" s="11"/>
      <c r="AZ134" s="11"/>
      <c r="BA134" s="11"/>
      <c r="BB134" s="11"/>
      <c r="BC134" s="11"/>
      <c r="BD134" s="11"/>
      <c r="BE134" s="11">
        <v>1</v>
      </c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04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>
        <v>4228</v>
      </c>
    </row>
    <row r="135" spans="1:121" ht="12.75" customHeight="1">
      <c r="A135" s="8">
        <v>18472</v>
      </c>
      <c r="B135" s="29">
        <v>38225</v>
      </c>
      <c r="C135" s="28" t="s">
        <v>646</v>
      </c>
      <c r="D135" s="9" t="s">
        <v>194</v>
      </c>
      <c r="E135" s="10" t="s">
        <v>647</v>
      </c>
      <c r="F135" s="11" t="s">
        <v>648</v>
      </c>
      <c r="G135" s="25" t="s">
        <v>649</v>
      </c>
      <c r="H135" s="26"/>
      <c r="I135" s="27" t="s">
        <v>106</v>
      </c>
      <c r="J135" s="39" t="s">
        <v>106</v>
      </c>
      <c r="K135" s="22"/>
      <c r="L135" s="11"/>
      <c r="M135" s="11"/>
      <c r="N135" s="11"/>
      <c r="O135" s="11"/>
      <c r="P135" s="11"/>
      <c r="Q135" s="23">
        <v>1</v>
      </c>
      <c r="R135" s="24"/>
      <c r="S135" s="24">
        <f t="shared" si="6"/>
        <v>1</v>
      </c>
      <c r="T135" s="22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>
        <v>1</v>
      </c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04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>
        <v>4229</v>
      </c>
    </row>
    <row r="136" spans="1:121" ht="12.75" customHeight="1">
      <c r="A136" s="8">
        <v>18473</v>
      </c>
      <c r="B136" s="29">
        <v>38226</v>
      </c>
      <c r="C136" s="28" t="s">
        <v>650</v>
      </c>
      <c r="D136" s="9" t="s">
        <v>194</v>
      </c>
      <c r="E136" s="10" t="s">
        <v>651</v>
      </c>
      <c r="F136" s="11" t="s">
        <v>652</v>
      </c>
      <c r="G136" s="25" t="s">
        <v>653</v>
      </c>
      <c r="H136" s="26"/>
      <c r="I136" s="27" t="s">
        <v>113</v>
      </c>
      <c r="J136" s="39" t="s">
        <v>654</v>
      </c>
      <c r="K136" s="22"/>
      <c r="L136" s="11"/>
      <c r="M136" s="11"/>
      <c r="N136" s="11"/>
      <c r="O136" s="11"/>
      <c r="P136" s="11"/>
      <c r="Q136" s="23">
        <v>1</v>
      </c>
      <c r="R136" s="24"/>
      <c r="S136" s="24">
        <f t="shared" si="6"/>
        <v>16</v>
      </c>
      <c r="T136" s="22"/>
      <c r="U136" s="11"/>
      <c r="V136" s="11"/>
      <c r="W136" s="11"/>
      <c r="X136" s="11"/>
      <c r="Y136" s="11">
        <v>1</v>
      </c>
      <c r="Z136" s="11"/>
      <c r="AA136" s="11"/>
      <c r="AB136" s="11">
        <v>1</v>
      </c>
      <c r="AC136" s="11"/>
      <c r="AD136" s="11">
        <v>1</v>
      </c>
      <c r="AE136" s="11"/>
      <c r="AF136" s="11"/>
      <c r="AG136" s="11"/>
      <c r="AH136" s="11"/>
      <c r="AI136" s="11"/>
      <c r="AJ136" s="11"/>
      <c r="AK136" s="11"/>
      <c r="AL136" s="11"/>
      <c r="AM136" s="11"/>
      <c r="AN136" s="11">
        <v>1</v>
      </c>
      <c r="AO136" s="11"/>
      <c r="AP136" s="11"/>
      <c r="AQ136" s="11">
        <v>1</v>
      </c>
      <c r="AR136" s="11"/>
      <c r="AS136" s="11"/>
      <c r="AT136" s="11"/>
      <c r="AU136" s="11">
        <v>1</v>
      </c>
      <c r="AV136" s="11">
        <v>1</v>
      </c>
      <c r="AW136" s="11"/>
      <c r="AX136" s="11"/>
      <c r="AY136" s="11"/>
      <c r="AZ136" s="11"/>
      <c r="BA136" s="11"/>
      <c r="BB136" s="11"/>
      <c r="BC136" s="11"/>
      <c r="BD136" s="11"/>
      <c r="BE136" s="11">
        <v>1</v>
      </c>
      <c r="BF136" s="11"/>
      <c r="BG136" s="11"/>
      <c r="BH136" s="11">
        <v>1</v>
      </c>
      <c r="BI136" s="11"/>
      <c r="BJ136" s="11"/>
      <c r="BK136" s="11">
        <v>1</v>
      </c>
      <c r="BL136" s="11"/>
      <c r="BM136" s="11">
        <v>1</v>
      </c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>
        <v>1</v>
      </c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04"/>
      <c r="CV136" s="11"/>
      <c r="CW136" s="11"/>
      <c r="CX136" s="11"/>
      <c r="CY136" s="11"/>
      <c r="CZ136" s="11"/>
      <c r="DA136" s="11"/>
      <c r="DB136" s="11">
        <v>1</v>
      </c>
      <c r="DC136" s="11"/>
      <c r="DD136" s="11"/>
      <c r="DE136" s="11"/>
      <c r="DF136" s="11">
        <v>1</v>
      </c>
      <c r="DG136" s="11">
        <v>1</v>
      </c>
      <c r="DH136" s="11"/>
      <c r="DI136" s="11"/>
      <c r="DJ136" s="11"/>
      <c r="DK136" s="11"/>
      <c r="DL136" s="11"/>
      <c r="DM136" s="11">
        <v>1</v>
      </c>
      <c r="DN136" s="11"/>
      <c r="DO136" s="11"/>
      <c r="DP136" s="11"/>
      <c r="DQ136" s="11">
        <v>4230</v>
      </c>
    </row>
    <row r="137" spans="1:121" ht="12.75" customHeight="1">
      <c r="A137" s="8">
        <v>18474</v>
      </c>
      <c r="B137" s="29">
        <v>38230</v>
      </c>
      <c r="C137" s="28" t="s">
        <v>655</v>
      </c>
      <c r="D137" s="9" t="s">
        <v>194</v>
      </c>
      <c r="E137" s="10" t="s">
        <v>219</v>
      </c>
      <c r="F137" s="11" t="s">
        <v>656</v>
      </c>
      <c r="G137" s="25" t="s">
        <v>657</v>
      </c>
      <c r="H137" s="26"/>
      <c r="I137" s="27" t="s">
        <v>106</v>
      </c>
      <c r="J137" s="39" t="s">
        <v>106</v>
      </c>
      <c r="K137" s="22"/>
      <c r="L137" s="11"/>
      <c r="M137" s="11"/>
      <c r="N137" s="11"/>
      <c r="O137" s="11"/>
      <c r="P137" s="11"/>
      <c r="Q137" s="23">
        <v>1</v>
      </c>
      <c r="R137" s="24"/>
      <c r="S137" s="24">
        <f t="shared" si="6"/>
        <v>4</v>
      </c>
      <c r="T137" s="22"/>
      <c r="U137" s="11"/>
      <c r="V137" s="11"/>
      <c r="W137" s="11"/>
      <c r="X137" s="11"/>
      <c r="Y137" s="11"/>
      <c r="Z137" s="11"/>
      <c r="AA137" s="11"/>
      <c r="AB137" s="11">
        <v>1</v>
      </c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>
        <v>1</v>
      </c>
      <c r="AO137" s="11"/>
      <c r="AP137" s="11"/>
      <c r="AQ137" s="11"/>
      <c r="AR137" s="11"/>
      <c r="AS137" s="11"/>
      <c r="AT137" s="11"/>
      <c r="AU137" s="11"/>
      <c r="AV137" s="11">
        <v>1</v>
      </c>
      <c r="AW137" s="11"/>
      <c r="AX137" s="11"/>
      <c r="AY137" s="11"/>
      <c r="AZ137" s="11"/>
      <c r="BA137" s="11"/>
      <c r="BB137" s="11"/>
      <c r="BC137" s="11"/>
      <c r="BD137" s="11"/>
      <c r="BE137" s="11">
        <v>1</v>
      </c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04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>
        <v>4231</v>
      </c>
    </row>
    <row r="138" spans="1:121" ht="12.75" customHeight="1">
      <c r="A138" s="8">
        <v>18475</v>
      </c>
      <c r="B138" s="29">
        <v>38230</v>
      </c>
      <c r="C138" s="28" t="s">
        <v>658</v>
      </c>
      <c r="D138" s="9" t="s">
        <v>194</v>
      </c>
      <c r="E138" s="10" t="s">
        <v>659</v>
      </c>
      <c r="F138" s="11" t="s">
        <v>660</v>
      </c>
      <c r="G138" s="25" t="s">
        <v>661</v>
      </c>
      <c r="H138" s="26"/>
      <c r="I138" s="27" t="s">
        <v>106</v>
      </c>
      <c r="J138" s="39" t="s">
        <v>106</v>
      </c>
      <c r="K138" s="22"/>
      <c r="L138" s="11"/>
      <c r="M138" s="11"/>
      <c r="N138" s="11"/>
      <c r="O138" s="11"/>
      <c r="P138" s="11"/>
      <c r="Q138" s="23">
        <v>1</v>
      </c>
      <c r="R138" s="24"/>
      <c r="S138" s="24">
        <f t="shared" si="6"/>
        <v>2</v>
      </c>
      <c r="T138" s="22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>
        <v>1</v>
      </c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>
        <v>1</v>
      </c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04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>
        <v>4232</v>
      </c>
    </row>
    <row r="139" spans="1:121" ht="12.75" customHeight="1">
      <c r="A139" s="8">
        <v>18476</v>
      </c>
      <c r="B139" s="29">
        <v>38240</v>
      </c>
      <c r="C139" s="28" t="s">
        <v>662</v>
      </c>
      <c r="D139" s="9" t="s">
        <v>194</v>
      </c>
      <c r="E139" s="10" t="s">
        <v>312</v>
      </c>
      <c r="F139" s="11" t="s">
        <v>663</v>
      </c>
      <c r="G139" s="25" t="s">
        <v>664</v>
      </c>
      <c r="H139" s="26"/>
      <c r="I139" s="27" t="s">
        <v>106</v>
      </c>
      <c r="J139" s="39" t="s">
        <v>106</v>
      </c>
      <c r="K139" s="22"/>
      <c r="L139" s="11"/>
      <c r="M139" s="11"/>
      <c r="N139" s="11"/>
      <c r="O139" s="11"/>
      <c r="P139" s="11"/>
      <c r="Q139" s="23">
        <v>1</v>
      </c>
      <c r="R139" s="24"/>
      <c r="S139" s="24">
        <f t="shared" si="6"/>
        <v>3</v>
      </c>
      <c r="T139" s="22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>
        <v>1</v>
      </c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>
        <v>1</v>
      </c>
      <c r="AW139" s="11"/>
      <c r="AX139" s="11"/>
      <c r="AY139" s="11"/>
      <c r="AZ139" s="11"/>
      <c r="BA139" s="11"/>
      <c r="BB139" s="11"/>
      <c r="BC139" s="11"/>
      <c r="BD139" s="11"/>
      <c r="BE139" s="11">
        <v>1</v>
      </c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04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>
        <v>4233</v>
      </c>
    </row>
    <row r="140" spans="1:121" ht="12.75" customHeight="1">
      <c r="A140" s="8">
        <v>18477</v>
      </c>
      <c r="B140" s="29">
        <v>38243</v>
      </c>
      <c r="C140" s="28" t="s">
        <v>665</v>
      </c>
      <c r="D140" s="9" t="s">
        <v>194</v>
      </c>
      <c r="E140" s="10" t="s">
        <v>666</v>
      </c>
      <c r="F140" s="11" t="s">
        <v>667</v>
      </c>
      <c r="G140" s="25" t="s">
        <v>668</v>
      </c>
      <c r="H140" s="26"/>
      <c r="I140" s="27" t="s">
        <v>106</v>
      </c>
      <c r="J140" s="39" t="s">
        <v>106</v>
      </c>
      <c r="K140" s="22"/>
      <c r="L140" s="11"/>
      <c r="M140" s="11"/>
      <c r="N140" s="11"/>
      <c r="O140" s="11"/>
      <c r="P140" s="11"/>
      <c r="Q140" s="23">
        <v>1</v>
      </c>
      <c r="R140" s="24"/>
      <c r="S140" s="24">
        <f t="shared" si="6"/>
        <v>1</v>
      </c>
      <c r="T140" s="22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>
        <v>1</v>
      </c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04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>
        <v>4234</v>
      </c>
    </row>
    <row r="141" spans="1:121" ht="12.75" customHeight="1">
      <c r="A141" s="8">
        <v>18478</v>
      </c>
      <c r="B141" s="29">
        <v>38245</v>
      </c>
      <c r="C141" s="28" t="s">
        <v>669</v>
      </c>
      <c r="D141" s="9" t="s">
        <v>194</v>
      </c>
      <c r="E141" s="10" t="s">
        <v>670</v>
      </c>
      <c r="F141" s="11" t="s">
        <v>461</v>
      </c>
      <c r="G141" s="25" t="s">
        <v>671</v>
      </c>
      <c r="H141" s="26"/>
      <c r="I141" s="27" t="s">
        <v>106</v>
      </c>
      <c r="J141" s="39" t="s">
        <v>106</v>
      </c>
      <c r="K141" s="22"/>
      <c r="L141" s="11"/>
      <c r="M141" s="11"/>
      <c r="N141" s="11"/>
      <c r="O141" s="11"/>
      <c r="P141" s="11"/>
      <c r="Q141" s="23">
        <v>1</v>
      </c>
      <c r="R141" s="24"/>
      <c r="S141" s="24">
        <f t="shared" si="6"/>
        <v>1</v>
      </c>
      <c r="T141" s="22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>
        <v>1</v>
      </c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04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>
        <v>4235</v>
      </c>
    </row>
    <row r="142" spans="1:121" ht="12.75" customHeight="1">
      <c r="A142" s="8">
        <v>18479</v>
      </c>
      <c r="B142" s="29">
        <v>38247</v>
      </c>
      <c r="C142" s="28" t="s">
        <v>672</v>
      </c>
      <c r="D142" s="9" t="s">
        <v>194</v>
      </c>
      <c r="E142" s="10" t="s">
        <v>673</v>
      </c>
      <c r="F142" s="11" t="s">
        <v>674</v>
      </c>
      <c r="G142" s="25" t="s">
        <v>675</v>
      </c>
      <c r="H142" s="26"/>
      <c r="I142" s="27" t="s">
        <v>113</v>
      </c>
      <c r="J142" s="39" t="s">
        <v>676</v>
      </c>
      <c r="K142" s="22"/>
      <c r="L142" s="11"/>
      <c r="M142" s="11"/>
      <c r="N142" s="11"/>
      <c r="O142" s="11"/>
      <c r="P142" s="11"/>
      <c r="Q142" s="23">
        <v>1</v>
      </c>
      <c r="R142" s="24"/>
      <c r="S142" s="24">
        <f t="shared" si="6"/>
        <v>1</v>
      </c>
      <c r="T142" s="22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>
        <v>1</v>
      </c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04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>
        <v>4236</v>
      </c>
    </row>
    <row r="143" spans="1:121" ht="12.75" customHeight="1">
      <c r="A143" s="8">
        <v>18480</v>
      </c>
      <c r="B143" s="29">
        <v>38271</v>
      </c>
      <c r="C143" s="28" t="s">
        <v>677</v>
      </c>
      <c r="D143" s="9" t="s">
        <v>194</v>
      </c>
      <c r="E143" s="10" t="s">
        <v>678</v>
      </c>
      <c r="F143" s="11" t="s">
        <v>553</v>
      </c>
      <c r="G143" s="25" t="s">
        <v>679</v>
      </c>
      <c r="H143" s="26"/>
      <c r="I143" s="27" t="s">
        <v>106</v>
      </c>
      <c r="J143" s="39" t="s">
        <v>106</v>
      </c>
      <c r="K143" s="22"/>
      <c r="L143" s="11"/>
      <c r="M143" s="11"/>
      <c r="N143" s="11"/>
      <c r="O143" s="11"/>
      <c r="P143" s="11"/>
      <c r="Q143" s="23">
        <v>1</v>
      </c>
      <c r="R143" s="24"/>
      <c r="S143" s="24">
        <f t="shared" si="6"/>
        <v>4</v>
      </c>
      <c r="T143" s="22"/>
      <c r="U143" s="11"/>
      <c r="V143" s="11"/>
      <c r="W143" s="11"/>
      <c r="X143" s="11"/>
      <c r="Y143" s="11"/>
      <c r="Z143" s="11"/>
      <c r="AA143" s="11"/>
      <c r="AB143" s="11">
        <v>1</v>
      </c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>
        <v>1</v>
      </c>
      <c r="AW143" s="11"/>
      <c r="AX143" s="11"/>
      <c r="AY143" s="11"/>
      <c r="AZ143" s="11"/>
      <c r="BA143" s="11"/>
      <c r="BB143" s="11"/>
      <c r="BC143" s="11"/>
      <c r="BD143" s="11"/>
      <c r="BE143" s="11">
        <v>1</v>
      </c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04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>
        <v>1</v>
      </c>
      <c r="DN143" s="11"/>
      <c r="DO143" s="11"/>
      <c r="DP143" s="11"/>
      <c r="DQ143" s="11">
        <v>4237</v>
      </c>
    </row>
    <row r="144" spans="1:121" ht="12.75" customHeight="1">
      <c r="A144" s="8">
        <v>18481</v>
      </c>
      <c r="B144" s="29">
        <v>38308</v>
      </c>
      <c r="C144" s="28" t="s">
        <v>680</v>
      </c>
      <c r="D144" s="9" t="s">
        <v>194</v>
      </c>
      <c r="E144" s="10" t="s">
        <v>419</v>
      </c>
      <c r="F144" s="11" t="s">
        <v>681</v>
      </c>
      <c r="G144" s="25" t="s">
        <v>682</v>
      </c>
      <c r="H144" s="26"/>
      <c r="I144" s="27" t="s">
        <v>106</v>
      </c>
      <c r="J144" s="39" t="s">
        <v>106</v>
      </c>
      <c r="K144" s="22"/>
      <c r="L144" s="11"/>
      <c r="M144" s="11"/>
      <c r="N144" s="11"/>
      <c r="O144" s="11"/>
      <c r="P144" s="11"/>
      <c r="Q144" s="23">
        <v>1</v>
      </c>
      <c r="R144" s="24"/>
      <c r="S144" s="24">
        <f t="shared" si="6"/>
        <v>10</v>
      </c>
      <c r="T144" s="22"/>
      <c r="U144" s="11"/>
      <c r="V144" s="11"/>
      <c r="W144" s="11"/>
      <c r="X144" s="11"/>
      <c r="Y144" s="11"/>
      <c r="Z144" s="11"/>
      <c r="AA144" s="11"/>
      <c r="AB144" s="11">
        <v>1</v>
      </c>
      <c r="AC144" s="11"/>
      <c r="AD144" s="11">
        <v>1</v>
      </c>
      <c r="AE144" s="11">
        <v>1</v>
      </c>
      <c r="AF144" s="11"/>
      <c r="AG144" s="11"/>
      <c r="AH144" s="11"/>
      <c r="AI144" s="11"/>
      <c r="AJ144" s="11"/>
      <c r="AK144" s="11"/>
      <c r="AL144" s="11"/>
      <c r="AM144" s="11"/>
      <c r="AN144" s="11">
        <v>1</v>
      </c>
      <c r="AO144" s="11"/>
      <c r="AP144" s="11"/>
      <c r="AQ144" s="11"/>
      <c r="AR144" s="11"/>
      <c r="AS144" s="11"/>
      <c r="AT144" s="11"/>
      <c r="AU144" s="11"/>
      <c r="AV144" s="11">
        <v>1</v>
      </c>
      <c r="AW144" s="11"/>
      <c r="AX144" s="11"/>
      <c r="AY144" s="11"/>
      <c r="AZ144" s="11">
        <v>1</v>
      </c>
      <c r="BA144" s="11"/>
      <c r="BB144" s="11"/>
      <c r="BC144" s="11"/>
      <c r="BD144" s="11"/>
      <c r="BE144" s="11">
        <v>1</v>
      </c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>
        <v>1</v>
      </c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04"/>
      <c r="CV144" s="11"/>
      <c r="CW144" s="11">
        <v>1</v>
      </c>
      <c r="CX144" s="11"/>
      <c r="CY144" s="11"/>
      <c r="CZ144" s="11"/>
      <c r="DA144" s="11"/>
      <c r="DB144" s="11"/>
      <c r="DC144" s="11"/>
      <c r="DD144" s="11"/>
      <c r="DE144" s="11"/>
      <c r="DF144" s="11"/>
      <c r="DG144" s="11">
        <v>1</v>
      </c>
      <c r="DH144" s="11"/>
      <c r="DI144" s="11"/>
      <c r="DJ144" s="11"/>
      <c r="DK144" s="11"/>
      <c r="DL144" s="11"/>
      <c r="DM144" s="11"/>
      <c r="DN144" s="11"/>
      <c r="DO144" s="11"/>
      <c r="DP144" s="11"/>
      <c r="DQ144" s="11">
        <v>4238</v>
      </c>
    </row>
    <row r="145" spans="1:121" ht="12.75" customHeight="1">
      <c r="A145" s="8">
        <v>18482</v>
      </c>
      <c r="B145" s="29">
        <v>38327</v>
      </c>
      <c r="C145" s="28" t="s">
        <v>683</v>
      </c>
      <c r="D145" s="9" t="s">
        <v>194</v>
      </c>
      <c r="E145" s="10" t="s">
        <v>684</v>
      </c>
      <c r="F145" s="11" t="s">
        <v>685</v>
      </c>
      <c r="G145" s="25" t="s">
        <v>686</v>
      </c>
      <c r="H145" s="26"/>
      <c r="I145" s="27" t="s">
        <v>106</v>
      </c>
      <c r="J145" s="39" t="s">
        <v>106</v>
      </c>
      <c r="K145" s="22"/>
      <c r="L145" s="11"/>
      <c r="M145" s="11"/>
      <c r="N145" s="11"/>
      <c r="O145" s="11"/>
      <c r="P145" s="11"/>
      <c r="Q145" s="23">
        <v>1</v>
      </c>
      <c r="R145" s="24"/>
      <c r="S145" s="24">
        <f t="shared" si="6"/>
        <v>4</v>
      </c>
      <c r="T145" s="22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>
        <v>1</v>
      </c>
      <c r="AW145" s="11"/>
      <c r="AX145" s="11"/>
      <c r="AY145" s="11"/>
      <c r="AZ145" s="11"/>
      <c r="BA145" s="11"/>
      <c r="BB145" s="11"/>
      <c r="BC145" s="11"/>
      <c r="BD145" s="11"/>
      <c r="BE145" s="11">
        <v>1</v>
      </c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04"/>
      <c r="CV145" s="11"/>
      <c r="CW145" s="11">
        <v>1</v>
      </c>
      <c r="CX145" s="11"/>
      <c r="CY145" s="11"/>
      <c r="CZ145" s="11"/>
      <c r="DA145" s="11"/>
      <c r="DB145" s="11"/>
      <c r="DC145" s="11"/>
      <c r="DD145" s="11"/>
      <c r="DE145" s="11"/>
      <c r="DF145" s="11"/>
      <c r="DG145" s="11">
        <v>1</v>
      </c>
      <c r="DH145" s="11"/>
      <c r="DI145" s="11"/>
      <c r="DJ145" s="11"/>
      <c r="DK145" s="11"/>
      <c r="DL145" s="11"/>
      <c r="DM145" s="11"/>
      <c r="DN145" s="11"/>
      <c r="DO145" s="11"/>
      <c r="DP145" s="11"/>
      <c r="DQ145" s="11">
        <v>4239</v>
      </c>
    </row>
    <row r="146" spans="1:121" ht="12.75" customHeight="1">
      <c r="A146" s="8">
        <v>18483</v>
      </c>
      <c r="B146" s="29">
        <v>38369</v>
      </c>
      <c r="C146" s="28" t="s">
        <v>687</v>
      </c>
      <c r="D146" s="9" t="s">
        <v>194</v>
      </c>
      <c r="E146" s="10" t="s">
        <v>688</v>
      </c>
      <c r="F146" s="11" t="s">
        <v>689</v>
      </c>
      <c r="G146" s="25" t="s">
        <v>690</v>
      </c>
      <c r="H146" s="26"/>
      <c r="I146" s="27" t="s">
        <v>106</v>
      </c>
      <c r="J146" s="39" t="s">
        <v>106</v>
      </c>
      <c r="K146" s="22"/>
      <c r="L146" s="11"/>
      <c r="M146" s="11"/>
      <c r="N146" s="11"/>
      <c r="O146" s="11"/>
      <c r="P146" s="11"/>
      <c r="Q146" s="23">
        <v>1</v>
      </c>
      <c r="R146" s="24"/>
      <c r="S146" s="24">
        <f t="shared" si="6"/>
        <v>2</v>
      </c>
      <c r="T146" s="22"/>
      <c r="U146" s="11"/>
      <c r="V146" s="11"/>
      <c r="W146" s="11"/>
      <c r="X146" s="11"/>
      <c r="Y146" s="11"/>
      <c r="Z146" s="11"/>
      <c r="AA146" s="11"/>
      <c r="AB146" s="11">
        <v>1</v>
      </c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04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>
        <v>1</v>
      </c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>
        <v>4240</v>
      </c>
    </row>
    <row r="147" spans="1:121" ht="12.75" customHeight="1">
      <c r="A147" s="8">
        <v>18485</v>
      </c>
      <c r="B147" s="29">
        <v>38446</v>
      </c>
      <c r="C147" s="28" t="s">
        <v>691</v>
      </c>
      <c r="D147" s="9" t="s">
        <v>194</v>
      </c>
      <c r="E147" s="10" t="s">
        <v>308</v>
      </c>
      <c r="F147" s="11" t="s">
        <v>692</v>
      </c>
      <c r="G147" s="25" t="s">
        <v>693</v>
      </c>
      <c r="H147" s="26"/>
      <c r="I147" s="27" t="s">
        <v>106</v>
      </c>
      <c r="J147" s="39" t="s">
        <v>106</v>
      </c>
      <c r="K147" s="22"/>
      <c r="L147" s="11"/>
      <c r="M147" s="11"/>
      <c r="N147" s="11"/>
      <c r="O147" s="11"/>
      <c r="P147" s="11"/>
      <c r="Q147" s="23">
        <v>1</v>
      </c>
      <c r="R147" s="24"/>
      <c r="S147" s="24">
        <f t="shared" si="6"/>
        <v>1</v>
      </c>
      <c r="T147" s="22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>
        <v>1</v>
      </c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04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>
        <v>4241</v>
      </c>
    </row>
    <row r="148" spans="1:121" ht="12.75" customHeight="1">
      <c r="A148" s="8">
        <v>18486</v>
      </c>
      <c r="B148" s="29">
        <v>38456</v>
      </c>
      <c r="C148" s="28" t="s">
        <v>694</v>
      </c>
      <c r="D148" s="9" t="s">
        <v>194</v>
      </c>
      <c r="E148" s="10" t="s">
        <v>419</v>
      </c>
      <c r="F148" s="11" t="s">
        <v>695</v>
      </c>
      <c r="G148" s="25" t="s">
        <v>696</v>
      </c>
      <c r="H148" s="26"/>
      <c r="I148" s="27" t="s">
        <v>106</v>
      </c>
      <c r="J148" s="39" t="s">
        <v>106</v>
      </c>
      <c r="K148" s="22"/>
      <c r="L148" s="11"/>
      <c r="M148" s="11"/>
      <c r="N148" s="11"/>
      <c r="O148" s="11"/>
      <c r="P148" s="11"/>
      <c r="Q148" s="23">
        <v>1</v>
      </c>
      <c r="R148" s="24"/>
      <c r="S148" s="24">
        <f t="shared" si="6"/>
        <v>15</v>
      </c>
      <c r="T148" s="22">
        <v>1</v>
      </c>
      <c r="U148" s="11"/>
      <c r="V148" s="11"/>
      <c r="W148" s="11">
        <v>1</v>
      </c>
      <c r="X148" s="11"/>
      <c r="Y148" s="11"/>
      <c r="Z148" s="11"/>
      <c r="AA148" s="11"/>
      <c r="AB148" s="11">
        <v>1</v>
      </c>
      <c r="AC148" s="11"/>
      <c r="AD148" s="11">
        <v>1</v>
      </c>
      <c r="AE148" s="11">
        <v>1</v>
      </c>
      <c r="AF148" s="11"/>
      <c r="AG148" s="11"/>
      <c r="AH148" s="11"/>
      <c r="AI148" s="11"/>
      <c r="AJ148" s="11"/>
      <c r="AK148" s="11"/>
      <c r="AL148" s="11"/>
      <c r="AM148" s="11"/>
      <c r="AN148" s="11">
        <v>1</v>
      </c>
      <c r="AO148" s="11"/>
      <c r="AP148" s="11"/>
      <c r="AQ148" s="11"/>
      <c r="AR148" s="11"/>
      <c r="AS148" s="11">
        <v>1</v>
      </c>
      <c r="AT148" s="11"/>
      <c r="AU148" s="11"/>
      <c r="AV148" s="11">
        <v>1</v>
      </c>
      <c r="AW148" s="11"/>
      <c r="AX148" s="11"/>
      <c r="AY148" s="11"/>
      <c r="AZ148" s="11"/>
      <c r="BA148" s="11"/>
      <c r="BB148" s="11"/>
      <c r="BC148" s="11"/>
      <c r="BD148" s="11"/>
      <c r="BE148" s="11">
        <v>1</v>
      </c>
      <c r="BF148" s="11"/>
      <c r="BG148" s="11"/>
      <c r="BH148" s="11"/>
      <c r="BI148" s="11">
        <v>1</v>
      </c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>
        <v>1</v>
      </c>
      <c r="BY148" s="11"/>
      <c r="BZ148" s="11">
        <v>1</v>
      </c>
      <c r="CA148" s="11"/>
      <c r="CB148" s="11"/>
      <c r="CC148" s="11"/>
      <c r="CD148" s="11"/>
      <c r="CE148" s="11"/>
      <c r="CF148" s="11"/>
      <c r="CG148" s="11">
        <v>1</v>
      </c>
      <c r="CH148" s="11"/>
      <c r="CI148" s="11"/>
      <c r="CJ148" s="11"/>
      <c r="CK148" s="11"/>
      <c r="CL148" s="11"/>
      <c r="CM148" s="11"/>
      <c r="CN148" s="11">
        <v>1</v>
      </c>
      <c r="CO148" s="11"/>
      <c r="CP148" s="11"/>
      <c r="CQ148" s="11"/>
      <c r="CR148" s="11"/>
      <c r="CS148" s="11"/>
      <c r="CT148" s="11"/>
      <c r="CU148" s="104"/>
      <c r="CV148" s="11"/>
      <c r="CW148" s="11"/>
      <c r="CX148" s="11">
        <v>1</v>
      </c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>
        <v>4242</v>
      </c>
    </row>
    <row r="149" spans="1:121" ht="12.75" customHeight="1">
      <c r="A149" s="8">
        <v>18487</v>
      </c>
      <c r="B149" s="29">
        <v>38456</v>
      </c>
      <c r="C149" s="28" t="s">
        <v>697</v>
      </c>
      <c r="D149" s="9" t="s">
        <v>194</v>
      </c>
      <c r="E149" s="10" t="s">
        <v>419</v>
      </c>
      <c r="F149" s="11" t="s">
        <v>695</v>
      </c>
      <c r="G149" s="25" t="s">
        <v>698</v>
      </c>
      <c r="H149" s="26"/>
      <c r="I149" s="27" t="s">
        <v>106</v>
      </c>
      <c r="J149" s="39" t="s">
        <v>106</v>
      </c>
      <c r="K149" s="22"/>
      <c r="L149" s="11"/>
      <c r="M149" s="11"/>
      <c r="N149" s="11"/>
      <c r="O149" s="11"/>
      <c r="P149" s="11"/>
      <c r="Q149" s="23">
        <v>1</v>
      </c>
      <c r="R149" s="24"/>
      <c r="S149" s="24">
        <f t="shared" si="6"/>
        <v>15</v>
      </c>
      <c r="T149" s="22">
        <v>1</v>
      </c>
      <c r="U149" s="11"/>
      <c r="V149" s="11"/>
      <c r="W149" s="11">
        <v>1</v>
      </c>
      <c r="X149" s="11"/>
      <c r="Y149" s="11"/>
      <c r="Z149" s="11"/>
      <c r="AA149" s="11"/>
      <c r="AB149" s="11">
        <v>1</v>
      </c>
      <c r="AC149" s="11"/>
      <c r="AD149" s="11">
        <v>1</v>
      </c>
      <c r="AE149" s="11">
        <v>1</v>
      </c>
      <c r="AF149" s="11"/>
      <c r="AG149" s="11"/>
      <c r="AH149" s="11"/>
      <c r="AI149" s="11"/>
      <c r="AJ149" s="11"/>
      <c r="AK149" s="11"/>
      <c r="AL149" s="11"/>
      <c r="AM149" s="11"/>
      <c r="AN149" s="11">
        <v>1</v>
      </c>
      <c r="AO149" s="11"/>
      <c r="AP149" s="11"/>
      <c r="AQ149" s="11"/>
      <c r="AR149" s="11"/>
      <c r="AS149" s="11">
        <v>1</v>
      </c>
      <c r="AT149" s="11"/>
      <c r="AU149" s="11"/>
      <c r="AV149" s="11">
        <v>1</v>
      </c>
      <c r="AW149" s="11"/>
      <c r="AX149" s="11"/>
      <c r="AY149" s="11"/>
      <c r="AZ149" s="11"/>
      <c r="BA149" s="11"/>
      <c r="BB149" s="11"/>
      <c r="BC149" s="11"/>
      <c r="BD149" s="11"/>
      <c r="BE149" s="11">
        <v>1</v>
      </c>
      <c r="BF149" s="11"/>
      <c r="BG149" s="11"/>
      <c r="BH149" s="11"/>
      <c r="BI149" s="11">
        <v>1</v>
      </c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>
        <v>1</v>
      </c>
      <c r="BY149" s="11"/>
      <c r="BZ149" s="11">
        <v>1</v>
      </c>
      <c r="CA149" s="11"/>
      <c r="CB149" s="11"/>
      <c r="CC149" s="11"/>
      <c r="CD149" s="11"/>
      <c r="CE149" s="11"/>
      <c r="CF149" s="11"/>
      <c r="CG149" s="11">
        <v>1</v>
      </c>
      <c r="CH149" s="11"/>
      <c r="CI149" s="11"/>
      <c r="CJ149" s="11"/>
      <c r="CK149" s="11"/>
      <c r="CL149" s="11"/>
      <c r="CM149" s="11"/>
      <c r="CN149" s="11">
        <v>1</v>
      </c>
      <c r="CO149" s="11"/>
      <c r="CP149" s="11"/>
      <c r="CQ149" s="11"/>
      <c r="CR149" s="11"/>
      <c r="CS149" s="11"/>
      <c r="CT149" s="11"/>
      <c r="CU149" s="104"/>
      <c r="CV149" s="11"/>
      <c r="CW149" s="11"/>
      <c r="CX149" s="11">
        <v>1</v>
      </c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>
        <v>4243</v>
      </c>
    </row>
    <row r="150" spans="1:121" ht="12.75" customHeight="1">
      <c r="A150" s="8">
        <v>18488</v>
      </c>
      <c r="B150" s="29">
        <v>38532</v>
      </c>
      <c r="C150" s="28" t="s">
        <v>699</v>
      </c>
      <c r="D150" s="9" t="s">
        <v>194</v>
      </c>
      <c r="E150" s="10" t="s">
        <v>580</v>
      </c>
      <c r="F150" s="11" t="s">
        <v>553</v>
      </c>
      <c r="G150" s="25" t="s">
        <v>700</v>
      </c>
      <c r="H150" s="26"/>
      <c r="I150" s="27" t="s">
        <v>113</v>
      </c>
      <c r="J150" s="39" t="s">
        <v>701</v>
      </c>
      <c r="K150" s="22"/>
      <c r="L150" s="11"/>
      <c r="M150" s="11"/>
      <c r="N150" s="11"/>
      <c r="O150" s="11"/>
      <c r="P150" s="11"/>
      <c r="Q150" s="23">
        <v>1</v>
      </c>
      <c r="R150" s="24"/>
      <c r="S150" s="24">
        <f t="shared" si="6"/>
        <v>4</v>
      </c>
      <c r="T150" s="22"/>
      <c r="U150" s="11"/>
      <c r="V150" s="11"/>
      <c r="W150" s="11"/>
      <c r="X150" s="11"/>
      <c r="Y150" s="11"/>
      <c r="Z150" s="11"/>
      <c r="AA150" s="11"/>
      <c r="AB150" s="11">
        <v>1</v>
      </c>
      <c r="AC150" s="11"/>
      <c r="AD150" s="11"/>
      <c r="AE150" s="11">
        <v>1</v>
      </c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>
        <v>1</v>
      </c>
      <c r="AW150" s="11"/>
      <c r="AX150" s="11"/>
      <c r="AY150" s="11"/>
      <c r="AZ150" s="11"/>
      <c r="BA150" s="11"/>
      <c r="BB150" s="11"/>
      <c r="BC150" s="11"/>
      <c r="BD150" s="11"/>
      <c r="BE150" s="11">
        <v>1</v>
      </c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04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>
        <v>4244</v>
      </c>
    </row>
    <row r="151" spans="1:121" ht="12.75" customHeight="1">
      <c r="A151" s="8">
        <v>18489</v>
      </c>
      <c r="B151" s="29">
        <v>38551</v>
      </c>
      <c r="C151" s="28" t="s">
        <v>702</v>
      </c>
      <c r="D151" s="9" t="s">
        <v>194</v>
      </c>
      <c r="E151" s="10" t="s">
        <v>703</v>
      </c>
      <c r="F151" s="11" t="s">
        <v>640</v>
      </c>
      <c r="G151" s="25" t="s">
        <v>704</v>
      </c>
      <c r="H151" s="26"/>
      <c r="I151" s="27" t="s">
        <v>106</v>
      </c>
      <c r="J151" s="39" t="s">
        <v>106</v>
      </c>
      <c r="K151" s="22"/>
      <c r="L151" s="11"/>
      <c r="M151" s="11"/>
      <c r="N151" s="11"/>
      <c r="O151" s="11"/>
      <c r="P151" s="11"/>
      <c r="Q151" s="23">
        <v>1</v>
      </c>
      <c r="R151" s="24"/>
      <c r="S151" s="24">
        <f t="shared" si="6"/>
        <v>3</v>
      </c>
      <c r="T151" s="22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>
        <v>1</v>
      </c>
      <c r="AW151" s="11"/>
      <c r="AX151" s="11"/>
      <c r="AY151" s="11"/>
      <c r="AZ151" s="11"/>
      <c r="BA151" s="11"/>
      <c r="BB151" s="11"/>
      <c r="BC151" s="11"/>
      <c r="BD151" s="11"/>
      <c r="BE151" s="11">
        <v>1</v>
      </c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04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>
        <v>1</v>
      </c>
      <c r="DN151" s="11"/>
      <c r="DO151" s="11"/>
      <c r="DP151" s="11"/>
      <c r="DQ151" s="11">
        <v>4245</v>
      </c>
    </row>
    <row r="152" spans="1:121" ht="12.75" customHeight="1">
      <c r="A152" s="8">
        <v>18490</v>
      </c>
      <c r="B152" s="29">
        <v>38559</v>
      </c>
      <c r="C152" s="28" t="s">
        <v>705</v>
      </c>
      <c r="D152" s="9" t="s">
        <v>194</v>
      </c>
      <c r="E152" s="10" t="s">
        <v>322</v>
      </c>
      <c r="F152" s="11" t="s">
        <v>706</v>
      </c>
      <c r="G152" s="25" t="s">
        <v>707</v>
      </c>
      <c r="H152" s="26"/>
      <c r="I152" s="27" t="s">
        <v>107</v>
      </c>
      <c r="J152" s="39" t="s">
        <v>708</v>
      </c>
      <c r="K152" s="22"/>
      <c r="L152" s="11"/>
      <c r="M152" s="11"/>
      <c r="N152" s="11"/>
      <c r="O152" s="11"/>
      <c r="P152" s="11"/>
      <c r="Q152" s="23">
        <v>1</v>
      </c>
      <c r="R152" s="24"/>
      <c r="S152" s="24">
        <f t="shared" si="6"/>
        <v>11</v>
      </c>
      <c r="T152" s="22"/>
      <c r="U152" s="11"/>
      <c r="V152" s="11"/>
      <c r="W152" s="11"/>
      <c r="X152" s="11"/>
      <c r="Y152" s="11"/>
      <c r="Z152" s="11"/>
      <c r="AA152" s="11"/>
      <c r="AB152" s="11">
        <v>1</v>
      </c>
      <c r="AC152" s="11"/>
      <c r="AD152" s="11"/>
      <c r="AE152" s="11">
        <v>1</v>
      </c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>
        <v>1</v>
      </c>
      <c r="AW152" s="11"/>
      <c r="AX152" s="11"/>
      <c r="AY152" s="11"/>
      <c r="AZ152" s="11">
        <v>1</v>
      </c>
      <c r="BA152" s="11"/>
      <c r="BB152" s="11"/>
      <c r="BC152" s="11"/>
      <c r="BD152" s="11"/>
      <c r="BE152" s="11">
        <v>1</v>
      </c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>
        <v>1</v>
      </c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>
        <v>1</v>
      </c>
      <c r="CO152" s="11"/>
      <c r="CP152" s="11"/>
      <c r="CQ152" s="11"/>
      <c r="CR152" s="11"/>
      <c r="CS152" s="11"/>
      <c r="CT152" s="11"/>
      <c r="CU152" s="104"/>
      <c r="CV152" s="11"/>
      <c r="CW152" s="11"/>
      <c r="CX152" s="11"/>
      <c r="CY152" s="11"/>
      <c r="CZ152" s="11"/>
      <c r="DA152" s="11"/>
      <c r="DB152" s="11">
        <v>1</v>
      </c>
      <c r="DC152" s="11"/>
      <c r="DD152" s="11"/>
      <c r="DE152" s="11"/>
      <c r="DF152" s="11">
        <v>1</v>
      </c>
      <c r="DG152" s="11">
        <v>1</v>
      </c>
      <c r="DH152" s="11"/>
      <c r="DI152" s="11"/>
      <c r="DJ152" s="11"/>
      <c r="DK152" s="11"/>
      <c r="DL152" s="11"/>
      <c r="DM152" s="11">
        <v>1</v>
      </c>
      <c r="DN152" s="11"/>
      <c r="DO152" s="11"/>
      <c r="DP152" s="11"/>
      <c r="DQ152" s="11">
        <v>4246</v>
      </c>
    </row>
    <row r="153" spans="1:121" ht="12.75" customHeight="1">
      <c r="A153" s="8">
        <v>18491</v>
      </c>
      <c r="B153" s="29">
        <v>38587</v>
      </c>
      <c r="C153" s="28" t="s">
        <v>709</v>
      </c>
      <c r="D153" s="9" t="s">
        <v>194</v>
      </c>
      <c r="E153" s="10" t="s">
        <v>710</v>
      </c>
      <c r="F153" s="11" t="s">
        <v>711</v>
      </c>
      <c r="G153" s="25" t="s">
        <v>712</v>
      </c>
      <c r="H153" s="26"/>
      <c r="I153" s="27" t="s">
        <v>106</v>
      </c>
      <c r="J153" s="39" t="s">
        <v>106</v>
      </c>
      <c r="K153" s="22"/>
      <c r="L153" s="11"/>
      <c r="M153" s="11"/>
      <c r="N153" s="11"/>
      <c r="O153" s="11"/>
      <c r="P153" s="11"/>
      <c r="Q153" s="23">
        <v>1</v>
      </c>
      <c r="R153" s="24"/>
      <c r="S153" s="24">
        <f t="shared" si="6"/>
        <v>1</v>
      </c>
      <c r="T153" s="22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>
        <v>1</v>
      </c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04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>
        <v>4247</v>
      </c>
    </row>
    <row r="154" spans="1:121" ht="12.75" customHeight="1">
      <c r="A154" s="8">
        <v>18492</v>
      </c>
      <c r="B154" s="29">
        <v>38588</v>
      </c>
      <c r="C154" s="28" t="s">
        <v>713</v>
      </c>
      <c r="D154" s="9" t="s">
        <v>194</v>
      </c>
      <c r="E154" s="10" t="s">
        <v>714</v>
      </c>
      <c r="F154" s="11" t="s">
        <v>715</v>
      </c>
      <c r="G154" s="25" t="s">
        <v>716</v>
      </c>
      <c r="H154" s="26"/>
      <c r="I154" s="27" t="s">
        <v>106</v>
      </c>
      <c r="J154" s="39" t="s">
        <v>106</v>
      </c>
      <c r="K154" s="22"/>
      <c r="L154" s="11"/>
      <c r="M154" s="11"/>
      <c r="N154" s="11"/>
      <c r="O154" s="11"/>
      <c r="P154" s="11"/>
      <c r="Q154" s="23">
        <v>1</v>
      </c>
      <c r="R154" s="24"/>
      <c r="S154" s="24">
        <f t="shared" si="6"/>
        <v>3</v>
      </c>
      <c r="T154" s="22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>
        <v>1</v>
      </c>
      <c r="AW154" s="11"/>
      <c r="AX154" s="11"/>
      <c r="AY154" s="11"/>
      <c r="AZ154" s="11"/>
      <c r="BA154" s="11"/>
      <c r="BB154" s="11"/>
      <c r="BC154" s="11"/>
      <c r="BD154" s="11"/>
      <c r="BE154" s="11">
        <v>1</v>
      </c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>
        <v>1</v>
      </c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04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>
        <v>4248</v>
      </c>
    </row>
    <row r="155" spans="1:121" ht="12.75" customHeight="1">
      <c r="A155" s="8">
        <v>18493</v>
      </c>
      <c r="B155" s="29">
        <v>38610</v>
      </c>
      <c r="C155" s="28" t="s">
        <v>717</v>
      </c>
      <c r="D155" s="9" t="s">
        <v>194</v>
      </c>
      <c r="E155" s="10" t="s">
        <v>718</v>
      </c>
      <c r="F155" s="11" t="s">
        <v>719</v>
      </c>
      <c r="G155" s="25" t="s">
        <v>720</v>
      </c>
      <c r="H155" s="26"/>
      <c r="I155" s="27" t="s">
        <v>106</v>
      </c>
      <c r="J155" s="39" t="s">
        <v>106</v>
      </c>
      <c r="K155" s="22"/>
      <c r="L155" s="11"/>
      <c r="M155" s="11"/>
      <c r="N155" s="11"/>
      <c r="O155" s="11"/>
      <c r="P155" s="11"/>
      <c r="Q155" s="23">
        <v>1</v>
      </c>
      <c r="R155" s="24"/>
      <c r="S155" s="24">
        <f t="shared" si="6"/>
        <v>3</v>
      </c>
      <c r="T155" s="22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>
        <v>1</v>
      </c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>
        <v>1</v>
      </c>
      <c r="AW155" s="11"/>
      <c r="AX155" s="11"/>
      <c r="AY155" s="11"/>
      <c r="AZ155" s="11"/>
      <c r="BA155" s="11"/>
      <c r="BB155" s="11"/>
      <c r="BC155" s="11"/>
      <c r="BD155" s="11"/>
      <c r="BE155" s="11">
        <v>1</v>
      </c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04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>
        <v>4249</v>
      </c>
    </row>
    <row r="156" spans="1:121" ht="12.75" customHeight="1">
      <c r="A156" s="8">
        <v>18494</v>
      </c>
      <c r="B156" s="29">
        <v>38611</v>
      </c>
      <c r="C156" s="28" t="s">
        <v>721</v>
      </c>
      <c r="D156" s="9" t="s">
        <v>194</v>
      </c>
      <c r="E156" s="10" t="s">
        <v>722</v>
      </c>
      <c r="F156" s="11" t="s">
        <v>723</v>
      </c>
      <c r="G156" s="25" t="s">
        <v>724</v>
      </c>
      <c r="H156" s="26"/>
      <c r="I156" s="27" t="s">
        <v>107</v>
      </c>
      <c r="J156" s="39" t="s">
        <v>725</v>
      </c>
      <c r="K156" s="22"/>
      <c r="L156" s="11"/>
      <c r="M156" s="11"/>
      <c r="N156" s="11"/>
      <c r="O156" s="11"/>
      <c r="P156" s="11"/>
      <c r="Q156" s="23">
        <v>1</v>
      </c>
      <c r="R156" s="24"/>
      <c r="S156" s="24">
        <f t="shared" si="6"/>
        <v>9</v>
      </c>
      <c r="T156" s="22"/>
      <c r="U156" s="11"/>
      <c r="V156" s="11"/>
      <c r="W156" s="11"/>
      <c r="X156" s="11"/>
      <c r="Y156" s="11">
        <v>1</v>
      </c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>
        <v>1</v>
      </c>
      <c r="AO156" s="11"/>
      <c r="AP156" s="11"/>
      <c r="AQ156" s="11"/>
      <c r="AR156" s="11"/>
      <c r="AS156" s="11"/>
      <c r="AT156" s="11"/>
      <c r="AU156" s="11"/>
      <c r="AV156" s="11">
        <v>1</v>
      </c>
      <c r="AW156" s="11"/>
      <c r="AX156" s="11"/>
      <c r="AY156" s="11"/>
      <c r="AZ156" s="11"/>
      <c r="BA156" s="11"/>
      <c r="BB156" s="11"/>
      <c r="BC156" s="11"/>
      <c r="BD156" s="11"/>
      <c r="BE156" s="11">
        <v>1</v>
      </c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>
        <v>1</v>
      </c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>
        <v>1</v>
      </c>
      <c r="CI156" s="11"/>
      <c r="CJ156" s="11"/>
      <c r="CK156" s="11"/>
      <c r="CL156" s="11"/>
      <c r="CM156" s="11"/>
      <c r="CN156" s="11">
        <v>1</v>
      </c>
      <c r="CO156" s="11"/>
      <c r="CP156" s="11"/>
      <c r="CQ156" s="11"/>
      <c r="CR156" s="11"/>
      <c r="CS156" s="11"/>
      <c r="CT156" s="11"/>
      <c r="CU156" s="104"/>
      <c r="CV156" s="11"/>
      <c r="CW156" s="11"/>
      <c r="CX156" s="11">
        <v>1</v>
      </c>
      <c r="CY156" s="11"/>
      <c r="CZ156" s="11"/>
      <c r="DA156" s="11"/>
      <c r="DB156" s="11"/>
      <c r="DC156" s="11"/>
      <c r="DD156" s="11"/>
      <c r="DE156" s="11"/>
      <c r="DF156" s="11"/>
      <c r="DG156" s="11">
        <v>1</v>
      </c>
      <c r="DH156" s="11"/>
      <c r="DI156" s="11"/>
      <c r="DJ156" s="11"/>
      <c r="DK156" s="11"/>
      <c r="DL156" s="11"/>
      <c r="DM156" s="11"/>
      <c r="DN156" s="11"/>
      <c r="DO156" s="11"/>
      <c r="DP156" s="11"/>
      <c r="DQ156" s="11">
        <v>4250</v>
      </c>
    </row>
    <row r="157" spans="1:121" ht="12.75" customHeight="1">
      <c r="A157" s="8">
        <v>18495</v>
      </c>
      <c r="B157" s="29">
        <v>38784</v>
      </c>
      <c r="C157" s="28" t="s">
        <v>726</v>
      </c>
      <c r="D157" s="9" t="s">
        <v>194</v>
      </c>
      <c r="E157" s="10" t="s">
        <v>419</v>
      </c>
      <c r="F157" s="11" t="s">
        <v>727</v>
      </c>
      <c r="G157" s="25" t="s">
        <v>728</v>
      </c>
      <c r="H157" s="26"/>
      <c r="I157" s="27" t="s">
        <v>106</v>
      </c>
      <c r="J157" s="39" t="s">
        <v>106</v>
      </c>
      <c r="K157" s="22"/>
      <c r="L157" s="11"/>
      <c r="M157" s="11"/>
      <c r="N157" s="11"/>
      <c r="O157" s="11"/>
      <c r="P157" s="11"/>
      <c r="Q157" s="23">
        <v>1</v>
      </c>
      <c r="R157" s="24"/>
      <c r="S157" s="24">
        <f t="shared" si="6"/>
        <v>9</v>
      </c>
      <c r="T157" s="22"/>
      <c r="U157" s="11"/>
      <c r="V157" s="11"/>
      <c r="W157" s="11"/>
      <c r="X157" s="11"/>
      <c r="Y157" s="11"/>
      <c r="Z157" s="11"/>
      <c r="AA157" s="11"/>
      <c r="AB157" s="11"/>
      <c r="AC157" s="11"/>
      <c r="AD157" s="11">
        <v>1</v>
      </c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>
        <v>1</v>
      </c>
      <c r="AW157" s="11"/>
      <c r="AX157" s="11"/>
      <c r="AY157" s="11"/>
      <c r="AZ157" s="11">
        <v>1</v>
      </c>
      <c r="BA157" s="11"/>
      <c r="BB157" s="11"/>
      <c r="BC157" s="11"/>
      <c r="BD157" s="11"/>
      <c r="BE157" s="11">
        <v>1</v>
      </c>
      <c r="BF157" s="11"/>
      <c r="BG157" s="11"/>
      <c r="BH157" s="11"/>
      <c r="BI157" s="11">
        <v>1</v>
      </c>
      <c r="BJ157" s="11"/>
      <c r="BK157" s="11"/>
      <c r="BL157" s="11"/>
      <c r="BM157" s="11"/>
      <c r="BN157" s="11"/>
      <c r="BO157" s="11"/>
      <c r="BP157" s="11"/>
      <c r="BQ157" s="11"/>
      <c r="BR157" s="11">
        <v>1</v>
      </c>
      <c r="BS157" s="11"/>
      <c r="BT157" s="11"/>
      <c r="BU157" s="11"/>
      <c r="BV157" s="11"/>
      <c r="BW157" s="11"/>
      <c r="BX157" s="11">
        <v>1</v>
      </c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04"/>
      <c r="CV157" s="11"/>
      <c r="CW157" s="11">
        <v>1</v>
      </c>
      <c r="CX157" s="11">
        <v>1</v>
      </c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>
        <v>4251</v>
      </c>
    </row>
    <row r="158" spans="1:121" ht="12.75" customHeight="1">
      <c r="A158" s="8">
        <v>18496</v>
      </c>
      <c r="B158" s="29">
        <v>38853</v>
      </c>
      <c r="C158" s="28" t="s">
        <v>729</v>
      </c>
      <c r="D158" s="9" t="s">
        <v>194</v>
      </c>
      <c r="E158" s="10" t="s">
        <v>235</v>
      </c>
      <c r="F158" s="11" t="s">
        <v>730</v>
      </c>
      <c r="G158" s="25" t="s">
        <v>731</v>
      </c>
      <c r="H158" s="26"/>
      <c r="I158" s="27" t="s">
        <v>107</v>
      </c>
      <c r="J158" s="39" t="s">
        <v>732</v>
      </c>
      <c r="K158" s="22"/>
      <c r="L158" s="11"/>
      <c r="M158" s="11"/>
      <c r="N158" s="11"/>
      <c r="O158" s="11"/>
      <c r="P158" s="11"/>
      <c r="Q158" s="23">
        <v>1</v>
      </c>
      <c r="R158" s="24"/>
      <c r="S158" s="24">
        <f t="shared" si="6"/>
        <v>1</v>
      </c>
      <c r="T158" s="22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>
        <v>1</v>
      </c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04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>
        <v>4252</v>
      </c>
    </row>
    <row r="159" spans="1:121" ht="12.75" customHeight="1">
      <c r="A159" s="8">
        <v>18497</v>
      </c>
      <c r="B159" s="29">
        <v>38940</v>
      </c>
      <c r="C159" s="28" t="s">
        <v>733</v>
      </c>
      <c r="D159" s="9" t="s">
        <v>194</v>
      </c>
      <c r="E159" s="10" t="s">
        <v>734</v>
      </c>
      <c r="F159" s="11" t="s">
        <v>735</v>
      </c>
      <c r="G159" s="25" t="s">
        <v>736</v>
      </c>
      <c r="H159" s="26"/>
      <c r="I159" s="27" t="s">
        <v>106</v>
      </c>
      <c r="J159" s="39" t="s">
        <v>106</v>
      </c>
      <c r="K159" s="22"/>
      <c r="L159" s="11"/>
      <c r="M159" s="11"/>
      <c r="N159" s="11"/>
      <c r="O159" s="11"/>
      <c r="P159" s="11"/>
      <c r="Q159" s="23">
        <v>1</v>
      </c>
      <c r="R159" s="24"/>
      <c r="S159" s="24">
        <f t="shared" si="6"/>
        <v>1</v>
      </c>
      <c r="T159" s="22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>
        <v>1</v>
      </c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04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>
        <v>4253</v>
      </c>
    </row>
    <row r="160" spans="1:121" ht="12.75" customHeight="1">
      <c r="A160" s="8">
        <v>18498</v>
      </c>
      <c r="B160" s="29">
        <v>38964</v>
      </c>
      <c r="C160" s="28" t="s">
        <v>737</v>
      </c>
      <c r="D160" s="9" t="s">
        <v>194</v>
      </c>
      <c r="E160" s="10" t="s">
        <v>235</v>
      </c>
      <c r="F160" s="11" t="s">
        <v>738</v>
      </c>
      <c r="G160" s="25" t="s">
        <v>739</v>
      </c>
      <c r="H160" s="26"/>
      <c r="I160" s="27" t="s">
        <v>106</v>
      </c>
      <c r="J160" s="39" t="s">
        <v>106</v>
      </c>
      <c r="K160" s="22"/>
      <c r="L160" s="11"/>
      <c r="M160" s="11"/>
      <c r="N160" s="11"/>
      <c r="O160" s="11"/>
      <c r="P160" s="11"/>
      <c r="Q160" s="23">
        <v>1</v>
      </c>
      <c r="R160" s="24"/>
      <c r="S160" s="24">
        <f t="shared" si="6"/>
        <v>1</v>
      </c>
      <c r="T160" s="22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>
        <v>1</v>
      </c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04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>
        <v>4254</v>
      </c>
    </row>
    <row r="161" spans="1:121" ht="12.75" customHeight="1">
      <c r="A161" s="8">
        <v>18499</v>
      </c>
      <c r="B161" s="29">
        <v>38967</v>
      </c>
      <c r="C161" s="28" t="s">
        <v>740</v>
      </c>
      <c r="D161" s="9" t="s">
        <v>194</v>
      </c>
      <c r="E161" s="10" t="s">
        <v>741</v>
      </c>
      <c r="F161" s="11" t="s">
        <v>742</v>
      </c>
      <c r="G161" s="25" t="s">
        <v>743</v>
      </c>
      <c r="H161" s="26"/>
      <c r="I161" s="27" t="s">
        <v>107</v>
      </c>
      <c r="J161" s="39" t="s">
        <v>744</v>
      </c>
      <c r="K161" s="22"/>
      <c r="L161" s="11"/>
      <c r="M161" s="11"/>
      <c r="N161" s="11"/>
      <c r="O161" s="11"/>
      <c r="P161" s="11"/>
      <c r="Q161" s="23">
        <v>1</v>
      </c>
      <c r="R161" s="24"/>
      <c r="S161" s="24">
        <f t="shared" si="6"/>
        <v>1</v>
      </c>
      <c r="T161" s="22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>
        <v>1</v>
      </c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04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>
        <v>4255</v>
      </c>
    </row>
    <row r="162" spans="1:121" ht="12.75" customHeight="1">
      <c r="A162" s="8">
        <v>18500</v>
      </c>
      <c r="B162" s="29">
        <v>39167</v>
      </c>
      <c r="C162" s="28" t="s">
        <v>745</v>
      </c>
      <c r="D162" s="9" t="s">
        <v>194</v>
      </c>
      <c r="E162" s="10" t="s">
        <v>355</v>
      </c>
      <c r="F162" s="11" t="s">
        <v>746</v>
      </c>
      <c r="G162" s="25" t="s">
        <v>747</v>
      </c>
      <c r="H162" s="26"/>
      <c r="I162" s="27" t="s">
        <v>106</v>
      </c>
      <c r="J162" s="39" t="s">
        <v>106</v>
      </c>
      <c r="K162" s="22"/>
      <c r="L162" s="11"/>
      <c r="M162" s="11"/>
      <c r="N162" s="11"/>
      <c r="O162" s="11"/>
      <c r="P162" s="11"/>
      <c r="Q162" s="23">
        <v>1</v>
      </c>
      <c r="R162" s="24"/>
      <c r="S162" s="24">
        <f t="shared" si="6"/>
        <v>1</v>
      </c>
      <c r="T162" s="22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>
        <v>1</v>
      </c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04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>
        <v>4256</v>
      </c>
    </row>
    <row r="163" spans="1:121" ht="12.75" customHeight="1">
      <c r="A163" s="8">
        <v>41901</v>
      </c>
      <c r="B163" s="29">
        <v>39829</v>
      </c>
      <c r="C163" s="28" t="s">
        <v>827</v>
      </c>
      <c r="D163" s="9" t="s">
        <v>194</v>
      </c>
      <c r="E163" s="10" t="s">
        <v>828</v>
      </c>
      <c r="F163" s="11" t="s">
        <v>829</v>
      </c>
      <c r="G163" s="25" t="s">
        <v>830</v>
      </c>
      <c r="H163" s="26"/>
      <c r="I163" s="27" t="s">
        <v>107</v>
      </c>
      <c r="J163" s="39" t="s">
        <v>831</v>
      </c>
      <c r="K163" s="22"/>
      <c r="L163" s="11"/>
      <c r="M163" s="11"/>
      <c r="N163" s="11"/>
      <c r="O163" s="11"/>
      <c r="P163" s="11"/>
      <c r="Q163" s="23">
        <v>1</v>
      </c>
      <c r="R163" s="24"/>
      <c r="S163" s="24">
        <f t="shared" si="6"/>
        <v>11</v>
      </c>
      <c r="T163" s="22"/>
      <c r="U163" s="11"/>
      <c r="V163" s="11"/>
      <c r="W163" s="11"/>
      <c r="X163" s="11"/>
      <c r="Y163" s="11"/>
      <c r="Z163" s="11"/>
      <c r="AA163" s="11"/>
      <c r="AB163" s="11">
        <v>1</v>
      </c>
      <c r="AC163" s="11"/>
      <c r="AD163" s="11">
        <v>1</v>
      </c>
      <c r="AE163" s="11">
        <v>1</v>
      </c>
      <c r="AF163" s="11"/>
      <c r="AG163" s="11"/>
      <c r="AH163" s="11"/>
      <c r="AI163" s="11"/>
      <c r="AJ163" s="11"/>
      <c r="AK163" s="11"/>
      <c r="AL163" s="11"/>
      <c r="AM163" s="11"/>
      <c r="AN163" s="11">
        <v>1</v>
      </c>
      <c r="AO163" s="11"/>
      <c r="AP163" s="11"/>
      <c r="AQ163" s="11"/>
      <c r="AR163" s="11"/>
      <c r="AS163" s="11"/>
      <c r="AT163" s="11"/>
      <c r="AU163" s="11"/>
      <c r="AV163" s="11">
        <v>1</v>
      </c>
      <c r="AW163" s="11"/>
      <c r="AX163" s="11"/>
      <c r="AY163" s="11"/>
      <c r="AZ163" s="11"/>
      <c r="BA163" s="11"/>
      <c r="BB163" s="11"/>
      <c r="BC163" s="11"/>
      <c r="BD163" s="11"/>
      <c r="BE163" s="11">
        <v>1</v>
      </c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>
        <v>1</v>
      </c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04"/>
      <c r="CV163" s="11"/>
      <c r="CW163" s="11"/>
      <c r="CX163" s="11"/>
      <c r="CY163" s="11"/>
      <c r="CZ163" s="11"/>
      <c r="DA163" s="11"/>
      <c r="DB163" s="11">
        <v>1</v>
      </c>
      <c r="DC163" s="11"/>
      <c r="DD163" s="11"/>
      <c r="DE163" s="11"/>
      <c r="DF163" s="11">
        <v>1</v>
      </c>
      <c r="DG163" s="11">
        <v>1</v>
      </c>
      <c r="DH163" s="11"/>
      <c r="DI163" s="11"/>
      <c r="DJ163" s="11"/>
      <c r="DK163" s="11"/>
      <c r="DL163" s="11"/>
      <c r="DM163" s="11">
        <v>1</v>
      </c>
      <c r="DN163" s="11"/>
      <c r="DO163" s="11"/>
      <c r="DP163" s="11"/>
      <c r="DQ163" s="11">
        <v>4279</v>
      </c>
    </row>
    <row r="164" spans="1:121" ht="12.75" customHeight="1">
      <c r="A164" s="8">
        <v>41902</v>
      </c>
      <c r="B164" s="29">
        <v>39884</v>
      </c>
      <c r="C164" s="28" t="s">
        <v>832</v>
      </c>
      <c r="D164" s="9" t="s">
        <v>194</v>
      </c>
      <c r="E164" s="10" t="s">
        <v>833</v>
      </c>
      <c r="F164" s="11" t="s">
        <v>834</v>
      </c>
      <c r="G164" s="25" t="s">
        <v>835</v>
      </c>
      <c r="H164" s="26"/>
      <c r="I164" s="27" t="s">
        <v>106</v>
      </c>
      <c r="J164" s="39" t="s">
        <v>106</v>
      </c>
      <c r="K164" s="22"/>
      <c r="L164" s="11"/>
      <c r="M164" s="11"/>
      <c r="N164" s="11"/>
      <c r="O164" s="11"/>
      <c r="P164" s="11"/>
      <c r="Q164" s="23">
        <v>1</v>
      </c>
      <c r="R164" s="24"/>
      <c r="S164" s="24">
        <f t="shared" si="6"/>
        <v>3</v>
      </c>
      <c r="T164" s="22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>
        <v>1</v>
      </c>
      <c r="AW164" s="11"/>
      <c r="AX164" s="11"/>
      <c r="AY164" s="11"/>
      <c r="AZ164" s="11"/>
      <c r="BA164" s="11"/>
      <c r="BB164" s="11"/>
      <c r="BC164" s="11"/>
      <c r="BD164" s="11"/>
      <c r="BE164" s="11">
        <v>1</v>
      </c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04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>
        <v>1</v>
      </c>
      <c r="DN164" s="11"/>
      <c r="DO164" s="11"/>
      <c r="DP164" s="11"/>
      <c r="DQ164" s="11">
        <v>4280</v>
      </c>
    </row>
    <row r="165" spans="1:121" ht="12.75" customHeight="1">
      <c r="A165" s="8">
        <v>41903</v>
      </c>
      <c r="B165" s="29">
        <v>39947</v>
      </c>
      <c r="C165" s="28" t="s">
        <v>839</v>
      </c>
      <c r="D165" s="9" t="s">
        <v>194</v>
      </c>
      <c r="E165" s="10" t="s">
        <v>840</v>
      </c>
      <c r="F165" s="11" t="s">
        <v>841</v>
      </c>
      <c r="G165" s="25" t="s">
        <v>842</v>
      </c>
      <c r="H165" s="26"/>
      <c r="I165" s="27" t="s">
        <v>106</v>
      </c>
      <c r="J165" s="39" t="s">
        <v>106</v>
      </c>
      <c r="K165" s="22"/>
      <c r="L165" s="11"/>
      <c r="M165" s="11"/>
      <c r="N165" s="11"/>
      <c r="O165" s="11"/>
      <c r="P165" s="11"/>
      <c r="Q165" s="23">
        <v>1</v>
      </c>
      <c r="R165" s="24"/>
      <c r="S165" s="24">
        <f t="shared" si="6"/>
        <v>7</v>
      </c>
      <c r="T165" s="22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>
        <v>1</v>
      </c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>
        <v>1</v>
      </c>
      <c r="AW165" s="11"/>
      <c r="AX165" s="11"/>
      <c r="AY165" s="11"/>
      <c r="AZ165" s="11"/>
      <c r="BA165" s="11"/>
      <c r="BB165" s="11"/>
      <c r="BC165" s="11"/>
      <c r="BD165" s="11"/>
      <c r="BE165" s="11">
        <v>1</v>
      </c>
      <c r="BF165" s="11"/>
      <c r="BG165" s="11"/>
      <c r="BH165" s="11">
        <v>1</v>
      </c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04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>
        <v>1</v>
      </c>
      <c r="DG165" s="11">
        <v>1</v>
      </c>
      <c r="DH165" s="11"/>
      <c r="DI165" s="11"/>
      <c r="DJ165" s="11"/>
      <c r="DK165" s="11"/>
      <c r="DL165" s="11"/>
      <c r="DM165" s="11">
        <v>1</v>
      </c>
      <c r="DN165" s="11"/>
      <c r="DO165" s="11"/>
      <c r="DP165" s="11"/>
      <c r="DQ165" s="11">
        <v>4282</v>
      </c>
    </row>
    <row r="166" spans="1:121" ht="12.75" customHeight="1">
      <c r="A166" s="8">
        <v>41904</v>
      </c>
      <c r="B166" s="29">
        <v>39945</v>
      </c>
      <c r="C166" s="28" t="s">
        <v>836</v>
      </c>
      <c r="D166" s="9" t="s">
        <v>194</v>
      </c>
      <c r="E166" s="10" t="s">
        <v>280</v>
      </c>
      <c r="F166" s="11" t="s">
        <v>837</v>
      </c>
      <c r="G166" s="25" t="s">
        <v>838</v>
      </c>
      <c r="H166" s="26"/>
      <c r="I166" s="27" t="s">
        <v>106</v>
      </c>
      <c r="J166" s="39" t="s">
        <v>106</v>
      </c>
      <c r="K166" s="22"/>
      <c r="L166" s="11"/>
      <c r="M166" s="11"/>
      <c r="N166" s="11"/>
      <c r="O166" s="11"/>
      <c r="P166" s="11"/>
      <c r="Q166" s="23">
        <v>1</v>
      </c>
      <c r="R166" s="24"/>
      <c r="S166" s="24">
        <f t="shared" si="6"/>
        <v>16</v>
      </c>
      <c r="T166" s="22"/>
      <c r="U166" s="11"/>
      <c r="V166" s="11"/>
      <c r="W166" s="11"/>
      <c r="X166" s="11"/>
      <c r="Y166" s="11"/>
      <c r="Z166" s="11"/>
      <c r="AA166" s="11"/>
      <c r="AB166" s="11">
        <v>1</v>
      </c>
      <c r="AC166" s="11"/>
      <c r="AD166" s="11">
        <v>1</v>
      </c>
      <c r="AE166" s="11">
        <v>1</v>
      </c>
      <c r="AF166" s="11"/>
      <c r="AG166" s="11"/>
      <c r="AH166" s="11"/>
      <c r="AI166" s="11"/>
      <c r="AJ166" s="11"/>
      <c r="AK166" s="11"/>
      <c r="AL166" s="11"/>
      <c r="AM166" s="11"/>
      <c r="AN166" s="11">
        <v>1</v>
      </c>
      <c r="AO166" s="11"/>
      <c r="AP166" s="11"/>
      <c r="AQ166" s="11"/>
      <c r="AR166" s="11"/>
      <c r="AS166" s="11"/>
      <c r="AT166" s="11"/>
      <c r="AU166" s="11"/>
      <c r="AV166" s="11">
        <v>1</v>
      </c>
      <c r="AW166" s="11"/>
      <c r="AX166" s="11"/>
      <c r="AY166" s="11">
        <v>1</v>
      </c>
      <c r="AZ166" s="11"/>
      <c r="BA166" s="11"/>
      <c r="BB166" s="11"/>
      <c r="BC166" s="11"/>
      <c r="BD166" s="11"/>
      <c r="BE166" s="11">
        <v>1</v>
      </c>
      <c r="BF166" s="11">
        <v>1</v>
      </c>
      <c r="BG166" s="11">
        <v>1</v>
      </c>
      <c r="BH166" s="11">
        <v>1</v>
      </c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>
        <v>1</v>
      </c>
      <c r="BY166" s="11"/>
      <c r="BZ166" s="11"/>
      <c r="CA166" s="11"/>
      <c r="CB166" s="11"/>
      <c r="CC166" s="11"/>
      <c r="CD166" s="11"/>
      <c r="CE166" s="11"/>
      <c r="CF166" s="11"/>
      <c r="CG166" s="11"/>
      <c r="CH166" s="11">
        <v>1</v>
      </c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04"/>
      <c r="CV166" s="11"/>
      <c r="CW166" s="11"/>
      <c r="CX166" s="11">
        <v>1</v>
      </c>
      <c r="CY166" s="11"/>
      <c r="CZ166" s="11"/>
      <c r="DA166" s="11"/>
      <c r="DB166" s="11"/>
      <c r="DC166" s="11"/>
      <c r="DD166" s="11"/>
      <c r="DE166" s="11"/>
      <c r="DF166" s="11">
        <v>1</v>
      </c>
      <c r="DG166" s="11">
        <v>1</v>
      </c>
      <c r="DH166" s="11"/>
      <c r="DI166" s="11"/>
      <c r="DJ166" s="11"/>
      <c r="DK166" s="11"/>
      <c r="DL166" s="11"/>
      <c r="DM166" s="11">
        <v>1</v>
      </c>
      <c r="DN166" s="11"/>
      <c r="DO166" s="11"/>
      <c r="DP166" s="11"/>
      <c r="DQ166" s="11">
        <v>4281</v>
      </c>
    </row>
    <row r="167" spans="1:121" ht="12.75" customHeight="1">
      <c r="A167" s="8">
        <v>41905</v>
      </c>
      <c r="B167" s="29">
        <v>39979</v>
      </c>
      <c r="C167" s="28" t="s">
        <v>843</v>
      </c>
      <c r="D167" s="9" t="s">
        <v>194</v>
      </c>
      <c r="E167" s="10" t="s">
        <v>419</v>
      </c>
      <c r="F167" s="11" t="s">
        <v>844</v>
      </c>
      <c r="G167" s="25" t="s">
        <v>845</v>
      </c>
      <c r="H167" s="26"/>
      <c r="I167" s="27" t="s">
        <v>106</v>
      </c>
      <c r="J167" s="39" t="s">
        <v>106</v>
      </c>
      <c r="K167" s="22"/>
      <c r="L167" s="11"/>
      <c r="M167" s="11"/>
      <c r="N167" s="11"/>
      <c r="O167" s="11"/>
      <c r="P167" s="11"/>
      <c r="Q167" s="23">
        <v>1</v>
      </c>
      <c r="R167" s="24"/>
      <c r="S167" s="24">
        <f t="shared" si="6"/>
        <v>2</v>
      </c>
      <c r="T167" s="22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04"/>
      <c r="CV167" s="11"/>
      <c r="CW167" s="11">
        <v>1</v>
      </c>
      <c r="CX167" s="11">
        <v>1</v>
      </c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>
        <v>4283</v>
      </c>
    </row>
    <row r="168" spans="1:121" ht="12.75" customHeight="1">
      <c r="A168" s="8">
        <v>41906</v>
      </c>
      <c r="B168" s="29">
        <v>39981</v>
      </c>
      <c r="C168" s="28" t="s">
        <v>846</v>
      </c>
      <c r="D168" s="9" t="s">
        <v>194</v>
      </c>
      <c r="E168" s="10" t="s">
        <v>847</v>
      </c>
      <c r="F168" s="11" t="s">
        <v>545</v>
      </c>
      <c r="G168" s="25" t="s">
        <v>848</v>
      </c>
      <c r="H168" s="26"/>
      <c r="I168" s="27" t="s">
        <v>106</v>
      </c>
      <c r="J168" s="39" t="s">
        <v>106</v>
      </c>
      <c r="K168" s="22"/>
      <c r="L168" s="11"/>
      <c r="M168" s="11"/>
      <c r="N168" s="11"/>
      <c r="O168" s="11"/>
      <c r="P168" s="11"/>
      <c r="Q168" s="23">
        <v>1</v>
      </c>
      <c r="R168" s="24"/>
      <c r="S168" s="24">
        <f t="shared" si="6"/>
        <v>9</v>
      </c>
      <c r="T168" s="22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>
        <v>1</v>
      </c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>
        <v>1</v>
      </c>
      <c r="AW168" s="11"/>
      <c r="AX168" s="11"/>
      <c r="AY168" s="11">
        <v>1</v>
      </c>
      <c r="AZ168" s="11"/>
      <c r="BA168" s="11"/>
      <c r="BB168" s="11"/>
      <c r="BC168" s="11"/>
      <c r="BD168" s="11"/>
      <c r="BE168" s="11">
        <v>1</v>
      </c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>
        <v>1</v>
      </c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04"/>
      <c r="CV168" s="11"/>
      <c r="CW168" s="11"/>
      <c r="CX168" s="11"/>
      <c r="CY168" s="11"/>
      <c r="CZ168" s="11"/>
      <c r="DA168" s="11"/>
      <c r="DB168" s="11">
        <v>1</v>
      </c>
      <c r="DC168" s="11"/>
      <c r="DD168" s="11"/>
      <c r="DE168" s="11"/>
      <c r="DF168" s="11">
        <v>1</v>
      </c>
      <c r="DG168" s="11">
        <v>1</v>
      </c>
      <c r="DH168" s="11"/>
      <c r="DI168" s="11"/>
      <c r="DJ168" s="11"/>
      <c r="DK168" s="11"/>
      <c r="DL168" s="11"/>
      <c r="DM168" s="11">
        <v>1</v>
      </c>
      <c r="DN168" s="11"/>
      <c r="DO168" s="11"/>
      <c r="DP168" s="11"/>
      <c r="DQ168" s="11">
        <v>4284</v>
      </c>
    </row>
    <row r="169" spans="1:121" ht="12.75" customHeight="1">
      <c r="A169" s="8">
        <v>41907</v>
      </c>
      <c r="B169" s="29">
        <v>39983</v>
      </c>
      <c r="C169" s="28" t="s">
        <v>849</v>
      </c>
      <c r="D169" s="9" t="s">
        <v>194</v>
      </c>
      <c r="E169" s="10" t="s">
        <v>217</v>
      </c>
      <c r="F169" s="11" t="s">
        <v>850</v>
      </c>
      <c r="G169" s="25" t="s">
        <v>851</v>
      </c>
      <c r="H169" s="26"/>
      <c r="I169" s="27" t="s">
        <v>106</v>
      </c>
      <c r="J169" s="39" t="s">
        <v>106</v>
      </c>
      <c r="K169" s="22"/>
      <c r="L169" s="11"/>
      <c r="M169" s="11"/>
      <c r="N169" s="11"/>
      <c r="O169" s="11"/>
      <c r="P169" s="11"/>
      <c r="Q169" s="23">
        <v>1</v>
      </c>
      <c r="R169" s="24"/>
      <c r="S169" s="24">
        <f t="shared" si="6"/>
        <v>3</v>
      </c>
      <c r="T169" s="22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>
        <v>1</v>
      </c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>
        <v>1</v>
      </c>
      <c r="AW169" s="11"/>
      <c r="AX169" s="11"/>
      <c r="AY169" s="11"/>
      <c r="AZ169" s="11"/>
      <c r="BA169" s="11"/>
      <c r="BB169" s="11"/>
      <c r="BC169" s="11"/>
      <c r="BD169" s="11"/>
      <c r="BE169" s="11">
        <v>1</v>
      </c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04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>
        <v>4285</v>
      </c>
    </row>
    <row r="170" spans="1:121" ht="12.75" customHeight="1">
      <c r="A170" s="8">
        <v>41908</v>
      </c>
      <c r="B170" s="29">
        <v>39988</v>
      </c>
      <c r="C170" s="28" t="s">
        <v>852</v>
      </c>
      <c r="D170" s="9" t="s">
        <v>194</v>
      </c>
      <c r="E170" s="10" t="s">
        <v>419</v>
      </c>
      <c r="F170" s="11" t="s">
        <v>853</v>
      </c>
      <c r="G170" s="25" t="s">
        <v>854</v>
      </c>
      <c r="H170" s="26"/>
      <c r="I170" s="27" t="s">
        <v>107</v>
      </c>
      <c r="J170" s="39" t="s">
        <v>855</v>
      </c>
      <c r="K170" s="22"/>
      <c r="L170" s="11"/>
      <c r="M170" s="11"/>
      <c r="N170" s="11"/>
      <c r="O170" s="11"/>
      <c r="P170" s="11"/>
      <c r="Q170" s="23">
        <v>1</v>
      </c>
      <c r="R170" s="24"/>
      <c r="S170" s="24">
        <f t="shared" si="6"/>
        <v>17</v>
      </c>
      <c r="T170" s="22"/>
      <c r="U170" s="11"/>
      <c r="V170" s="11"/>
      <c r="W170" s="11"/>
      <c r="X170" s="11"/>
      <c r="Y170" s="11"/>
      <c r="Z170" s="11"/>
      <c r="AA170" s="11"/>
      <c r="AB170" s="11">
        <v>1</v>
      </c>
      <c r="AC170" s="11"/>
      <c r="AD170" s="11">
        <v>1</v>
      </c>
      <c r="AE170" s="11">
        <v>1</v>
      </c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>
        <v>1</v>
      </c>
      <c r="AR170" s="11"/>
      <c r="AS170" s="11"/>
      <c r="AT170" s="11"/>
      <c r="AU170" s="11"/>
      <c r="AV170" s="11">
        <v>1</v>
      </c>
      <c r="AW170" s="11"/>
      <c r="AX170" s="11"/>
      <c r="AY170" s="11">
        <v>1</v>
      </c>
      <c r="AZ170" s="11">
        <v>1</v>
      </c>
      <c r="BA170" s="11"/>
      <c r="BB170" s="11"/>
      <c r="BC170" s="11"/>
      <c r="BD170" s="11"/>
      <c r="BE170" s="11">
        <v>1</v>
      </c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>
        <v>1</v>
      </c>
      <c r="BY170" s="11"/>
      <c r="BZ170" s="11">
        <v>1</v>
      </c>
      <c r="CA170" s="11"/>
      <c r="CB170" s="11"/>
      <c r="CC170" s="11"/>
      <c r="CD170" s="11">
        <v>1</v>
      </c>
      <c r="CE170" s="11"/>
      <c r="CF170" s="11"/>
      <c r="CG170" s="11"/>
      <c r="CH170" s="11"/>
      <c r="CI170" s="11"/>
      <c r="CJ170" s="11"/>
      <c r="CK170" s="11"/>
      <c r="CL170" s="11">
        <v>1</v>
      </c>
      <c r="CM170" s="11"/>
      <c r="CN170" s="11"/>
      <c r="CO170" s="11"/>
      <c r="CP170" s="11"/>
      <c r="CQ170" s="11"/>
      <c r="CR170" s="11"/>
      <c r="CS170" s="11"/>
      <c r="CT170" s="11"/>
      <c r="CU170" s="104"/>
      <c r="CV170" s="11"/>
      <c r="CW170" s="11"/>
      <c r="CX170" s="11">
        <v>1</v>
      </c>
      <c r="CY170" s="11"/>
      <c r="CZ170" s="11"/>
      <c r="DA170" s="11"/>
      <c r="DB170" s="11">
        <v>1</v>
      </c>
      <c r="DC170" s="11"/>
      <c r="DD170" s="11"/>
      <c r="DE170" s="11"/>
      <c r="DF170" s="11">
        <v>1</v>
      </c>
      <c r="DG170" s="11">
        <v>1</v>
      </c>
      <c r="DH170" s="11"/>
      <c r="DI170" s="11"/>
      <c r="DJ170" s="11"/>
      <c r="DK170" s="11"/>
      <c r="DL170" s="11"/>
      <c r="DM170" s="11">
        <v>1</v>
      </c>
      <c r="DN170" s="11"/>
      <c r="DO170" s="11"/>
      <c r="DP170" s="11"/>
      <c r="DQ170" s="11">
        <v>4286</v>
      </c>
    </row>
    <row r="171" spans="1:121" ht="12.75" customHeight="1">
      <c r="A171" s="8">
        <v>41909</v>
      </c>
      <c r="B171" s="29">
        <v>40021</v>
      </c>
      <c r="C171" s="28" t="s">
        <v>856</v>
      </c>
      <c r="D171" s="9" t="s">
        <v>194</v>
      </c>
      <c r="E171" s="10" t="s">
        <v>857</v>
      </c>
      <c r="F171" s="11" t="s">
        <v>829</v>
      </c>
      <c r="G171" s="25" t="s">
        <v>858</v>
      </c>
      <c r="H171" s="26"/>
      <c r="I171" s="27" t="s">
        <v>107</v>
      </c>
      <c r="J171" s="39" t="s">
        <v>859</v>
      </c>
      <c r="K171" s="22"/>
      <c r="L171" s="11"/>
      <c r="M171" s="11"/>
      <c r="N171" s="11"/>
      <c r="O171" s="11"/>
      <c r="P171" s="11"/>
      <c r="Q171" s="23">
        <v>1</v>
      </c>
      <c r="R171" s="24"/>
      <c r="S171" s="24">
        <f t="shared" si="6"/>
        <v>17</v>
      </c>
      <c r="T171" s="22"/>
      <c r="U171" s="11"/>
      <c r="V171" s="11"/>
      <c r="W171" s="11"/>
      <c r="X171" s="11"/>
      <c r="Y171" s="11"/>
      <c r="Z171" s="11"/>
      <c r="AA171" s="11"/>
      <c r="AB171" s="11">
        <v>1</v>
      </c>
      <c r="AC171" s="11"/>
      <c r="AD171" s="11">
        <v>1</v>
      </c>
      <c r="AE171" s="11">
        <v>1</v>
      </c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>
        <v>1</v>
      </c>
      <c r="AR171" s="11"/>
      <c r="AS171" s="11"/>
      <c r="AT171" s="11"/>
      <c r="AU171" s="11"/>
      <c r="AV171" s="11">
        <v>1</v>
      </c>
      <c r="AW171" s="11"/>
      <c r="AX171" s="11"/>
      <c r="AY171" s="11">
        <v>1</v>
      </c>
      <c r="AZ171" s="11">
        <v>1</v>
      </c>
      <c r="BA171" s="11"/>
      <c r="BB171" s="11"/>
      <c r="BC171" s="11"/>
      <c r="BD171" s="11"/>
      <c r="BE171" s="11">
        <v>1</v>
      </c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>
        <v>1</v>
      </c>
      <c r="BY171" s="11"/>
      <c r="BZ171" s="11">
        <v>1</v>
      </c>
      <c r="CA171" s="11"/>
      <c r="CB171" s="11"/>
      <c r="CC171" s="11"/>
      <c r="CD171" s="11">
        <v>1</v>
      </c>
      <c r="CE171" s="11"/>
      <c r="CF171" s="11"/>
      <c r="CG171" s="11"/>
      <c r="CH171" s="11"/>
      <c r="CI171" s="11"/>
      <c r="CJ171" s="11"/>
      <c r="CK171" s="11"/>
      <c r="CL171" s="11">
        <v>1</v>
      </c>
      <c r="CM171" s="11"/>
      <c r="CN171" s="11"/>
      <c r="CO171" s="11"/>
      <c r="CP171" s="11"/>
      <c r="CQ171" s="11"/>
      <c r="CR171" s="11"/>
      <c r="CS171" s="11"/>
      <c r="CT171" s="11"/>
      <c r="CU171" s="104"/>
      <c r="CV171" s="11"/>
      <c r="CW171" s="11"/>
      <c r="CX171" s="11">
        <v>1</v>
      </c>
      <c r="CY171" s="11"/>
      <c r="CZ171" s="11"/>
      <c r="DA171" s="11"/>
      <c r="DB171" s="11">
        <v>1</v>
      </c>
      <c r="DC171" s="11"/>
      <c r="DD171" s="11"/>
      <c r="DE171" s="11"/>
      <c r="DF171" s="11">
        <v>1</v>
      </c>
      <c r="DG171" s="11">
        <v>1</v>
      </c>
      <c r="DH171" s="11"/>
      <c r="DI171" s="11"/>
      <c r="DJ171" s="11"/>
      <c r="DK171" s="11"/>
      <c r="DL171" s="11"/>
      <c r="DM171" s="11">
        <v>1</v>
      </c>
      <c r="DN171" s="11"/>
      <c r="DO171" s="11"/>
      <c r="DP171" s="11"/>
      <c r="DQ171" s="11">
        <v>4287</v>
      </c>
    </row>
    <row r="172" spans="1:121" ht="12.75" customHeight="1">
      <c r="A172" s="8">
        <v>41910</v>
      </c>
      <c r="B172" s="29">
        <v>40037</v>
      </c>
      <c r="C172" s="28" t="s">
        <v>860</v>
      </c>
      <c r="D172" s="9" t="s">
        <v>194</v>
      </c>
      <c r="E172" s="10" t="s">
        <v>419</v>
      </c>
      <c r="F172" s="11" t="s">
        <v>861</v>
      </c>
      <c r="G172" s="25" t="s">
        <v>862</v>
      </c>
      <c r="H172" s="26"/>
      <c r="I172" s="27" t="s">
        <v>106</v>
      </c>
      <c r="J172" s="39" t="s">
        <v>106</v>
      </c>
      <c r="K172" s="22"/>
      <c r="L172" s="11"/>
      <c r="M172" s="11"/>
      <c r="N172" s="11"/>
      <c r="O172" s="11"/>
      <c r="P172" s="11"/>
      <c r="Q172" s="23">
        <v>1</v>
      </c>
      <c r="R172" s="24"/>
      <c r="S172" s="24">
        <f t="shared" si="6"/>
        <v>1</v>
      </c>
      <c r="T172" s="22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>
        <v>1</v>
      </c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04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>
        <v>4288</v>
      </c>
    </row>
    <row r="173" spans="1:121" ht="12.75" customHeight="1">
      <c r="A173" s="8">
        <v>41911</v>
      </c>
      <c r="B173" s="29">
        <v>40058</v>
      </c>
      <c r="C173" s="28" t="s">
        <v>863</v>
      </c>
      <c r="D173" s="9" t="s">
        <v>194</v>
      </c>
      <c r="E173" s="10" t="s">
        <v>718</v>
      </c>
      <c r="F173" s="11" t="s">
        <v>864</v>
      </c>
      <c r="G173" s="25" t="s">
        <v>865</v>
      </c>
      <c r="H173" s="26"/>
      <c r="I173" s="27" t="s">
        <v>106</v>
      </c>
      <c r="J173" s="39" t="s">
        <v>106</v>
      </c>
      <c r="K173" s="22"/>
      <c r="L173" s="11"/>
      <c r="M173" s="11"/>
      <c r="N173" s="11"/>
      <c r="O173" s="11"/>
      <c r="P173" s="11"/>
      <c r="Q173" s="23">
        <v>1</v>
      </c>
      <c r="R173" s="24"/>
      <c r="S173" s="24">
        <f t="shared" si="6"/>
        <v>1</v>
      </c>
      <c r="T173" s="22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>
        <v>1</v>
      </c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04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>
        <v>4289</v>
      </c>
    </row>
    <row r="174" spans="1:121" ht="12.75" customHeight="1">
      <c r="A174" s="8">
        <v>41912</v>
      </c>
      <c r="B174" s="29">
        <v>40058</v>
      </c>
      <c r="C174" s="28" t="s">
        <v>866</v>
      </c>
      <c r="D174" s="9" t="s">
        <v>194</v>
      </c>
      <c r="E174" s="10" t="s">
        <v>775</v>
      </c>
      <c r="F174" s="11" t="s">
        <v>867</v>
      </c>
      <c r="G174" s="25" t="s">
        <v>868</v>
      </c>
      <c r="H174" s="26"/>
      <c r="I174" s="27" t="s">
        <v>106</v>
      </c>
      <c r="J174" s="39" t="s">
        <v>106</v>
      </c>
      <c r="K174" s="22"/>
      <c r="L174" s="11"/>
      <c r="M174" s="11"/>
      <c r="N174" s="11"/>
      <c r="O174" s="11"/>
      <c r="P174" s="11"/>
      <c r="Q174" s="23">
        <v>1</v>
      </c>
      <c r="R174" s="24"/>
      <c r="S174" s="24">
        <f t="shared" si="6"/>
        <v>6</v>
      </c>
      <c r="T174" s="22"/>
      <c r="U174" s="11"/>
      <c r="V174" s="11"/>
      <c r="W174" s="11"/>
      <c r="X174" s="11"/>
      <c r="Y174" s="11"/>
      <c r="Z174" s="11"/>
      <c r="AA174" s="11"/>
      <c r="AB174" s="11"/>
      <c r="AC174" s="11"/>
      <c r="AD174" s="11">
        <v>1</v>
      </c>
      <c r="AE174" s="11">
        <v>1</v>
      </c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>
        <v>1</v>
      </c>
      <c r="AW174" s="11"/>
      <c r="AX174" s="11"/>
      <c r="AY174" s="11">
        <v>1</v>
      </c>
      <c r="AZ174" s="11"/>
      <c r="BA174" s="11"/>
      <c r="BB174" s="11"/>
      <c r="BC174" s="11"/>
      <c r="BD174" s="11"/>
      <c r="BE174" s="11">
        <v>1</v>
      </c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>
        <v>1</v>
      </c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04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>
        <v>4290</v>
      </c>
    </row>
    <row r="175" spans="1:121" ht="12.75" customHeight="1">
      <c r="A175" s="8">
        <v>41913</v>
      </c>
      <c r="B175" s="29">
        <v>40058</v>
      </c>
      <c r="C175" s="28" t="s">
        <v>869</v>
      </c>
      <c r="D175" s="9" t="s">
        <v>194</v>
      </c>
      <c r="E175" s="10" t="s">
        <v>443</v>
      </c>
      <c r="F175" s="11" t="s">
        <v>870</v>
      </c>
      <c r="G175" s="25" t="s">
        <v>871</v>
      </c>
      <c r="H175" s="26"/>
      <c r="I175" s="27" t="s">
        <v>106</v>
      </c>
      <c r="J175" s="39" t="s">
        <v>106</v>
      </c>
      <c r="K175" s="22"/>
      <c r="L175" s="11"/>
      <c r="M175" s="11"/>
      <c r="N175" s="11"/>
      <c r="O175" s="11"/>
      <c r="P175" s="11"/>
      <c r="Q175" s="23">
        <v>1</v>
      </c>
      <c r="R175" s="24"/>
      <c r="S175" s="24">
        <f t="shared" si="6"/>
        <v>4</v>
      </c>
      <c r="T175" s="22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>
        <v>1</v>
      </c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04"/>
      <c r="CV175" s="11"/>
      <c r="CW175" s="11"/>
      <c r="CX175" s="11">
        <v>1</v>
      </c>
      <c r="CY175" s="11"/>
      <c r="CZ175" s="11"/>
      <c r="DA175" s="11"/>
      <c r="DB175" s="11"/>
      <c r="DC175" s="11"/>
      <c r="DD175" s="11"/>
      <c r="DE175" s="11"/>
      <c r="DF175" s="11">
        <v>1</v>
      </c>
      <c r="DG175" s="11"/>
      <c r="DH175" s="11"/>
      <c r="DI175" s="11"/>
      <c r="DJ175" s="11"/>
      <c r="DK175" s="11"/>
      <c r="DL175" s="11"/>
      <c r="DM175" s="11">
        <v>1</v>
      </c>
      <c r="DN175" s="11"/>
      <c r="DO175" s="11"/>
      <c r="DP175" s="11"/>
      <c r="DQ175" s="11">
        <v>4291</v>
      </c>
    </row>
    <row r="176" spans="1:121" ht="12.75" customHeight="1">
      <c r="A176" s="8">
        <v>41914</v>
      </c>
      <c r="B176" s="29">
        <v>40074</v>
      </c>
      <c r="C176" s="28" t="s">
        <v>872</v>
      </c>
      <c r="D176" s="9" t="s">
        <v>194</v>
      </c>
      <c r="E176" s="10" t="s">
        <v>214</v>
      </c>
      <c r="F176" s="11" t="s">
        <v>873</v>
      </c>
      <c r="G176" s="25" t="s">
        <v>874</v>
      </c>
      <c r="H176" s="26"/>
      <c r="I176" s="27" t="s">
        <v>107</v>
      </c>
      <c r="J176" s="39" t="s">
        <v>875</v>
      </c>
      <c r="K176" s="22"/>
      <c r="L176" s="11"/>
      <c r="M176" s="11"/>
      <c r="N176" s="11"/>
      <c r="O176" s="11"/>
      <c r="P176" s="11"/>
      <c r="Q176" s="23">
        <v>1</v>
      </c>
      <c r="R176" s="24"/>
      <c r="S176" s="24">
        <f t="shared" si="6"/>
        <v>17</v>
      </c>
      <c r="T176" s="22"/>
      <c r="U176" s="11"/>
      <c r="V176" s="11"/>
      <c r="W176" s="11"/>
      <c r="X176" s="11"/>
      <c r="Y176" s="11">
        <v>1</v>
      </c>
      <c r="Z176" s="11"/>
      <c r="AA176" s="11"/>
      <c r="AB176" s="11">
        <v>1</v>
      </c>
      <c r="AC176" s="11"/>
      <c r="AD176" s="11">
        <v>1</v>
      </c>
      <c r="AE176" s="11">
        <v>1</v>
      </c>
      <c r="AF176" s="11"/>
      <c r="AG176" s="11"/>
      <c r="AH176" s="11"/>
      <c r="AI176" s="11"/>
      <c r="AJ176" s="11"/>
      <c r="AK176" s="11"/>
      <c r="AL176" s="11"/>
      <c r="AM176" s="11"/>
      <c r="AN176" s="11">
        <v>1</v>
      </c>
      <c r="AO176" s="11"/>
      <c r="AP176" s="11"/>
      <c r="AQ176" s="11">
        <v>1</v>
      </c>
      <c r="AR176" s="11"/>
      <c r="AS176" s="11"/>
      <c r="AT176" s="11"/>
      <c r="AU176" s="11"/>
      <c r="AV176" s="11">
        <v>1</v>
      </c>
      <c r="AW176" s="11"/>
      <c r="AX176" s="11"/>
      <c r="AY176" s="11">
        <v>1</v>
      </c>
      <c r="AZ176" s="11">
        <v>1</v>
      </c>
      <c r="BA176" s="11"/>
      <c r="BB176" s="11"/>
      <c r="BC176" s="11"/>
      <c r="BD176" s="11"/>
      <c r="BE176" s="11">
        <v>1</v>
      </c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>
        <v>1</v>
      </c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>
        <v>1</v>
      </c>
      <c r="CM176" s="11"/>
      <c r="CN176" s="11">
        <v>1</v>
      </c>
      <c r="CO176" s="11"/>
      <c r="CP176" s="11"/>
      <c r="CQ176" s="11"/>
      <c r="CR176" s="11"/>
      <c r="CS176" s="11"/>
      <c r="CT176" s="11"/>
      <c r="CU176" s="104"/>
      <c r="CV176" s="11"/>
      <c r="CW176" s="11"/>
      <c r="CX176" s="11">
        <v>1</v>
      </c>
      <c r="CY176" s="11"/>
      <c r="CZ176" s="11"/>
      <c r="DA176" s="11"/>
      <c r="DB176" s="11"/>
      <c r="DC176" s="11"/>
      <c r="DD176" s="11"/>
      <c r="DE176" s="11"/>
      <c r="DF176" s="11">
        <v>1</v>
      </c>
      <c r="DG176" s="11">
        <v>1</v>
      </c>
      <c r="DH176" s="11"/>
      <c r="DI176" s="11"/>
      <c r="DJ176" s="11"/>
      <c r="DK176" s="11"/>
      <c r="DL176" s="11"/>
      <c r="DM176" s="11">
        <v>1</v>
      </c>
      <c r="DN176" s="11"/>
      <c r="DO176" s="11"/>
      <c r="DP176" s="11"/>
      <c r="DQ176" s="11">
        <v>4292</v>
      </c>
    </row>
    <row r="177" spans="1:121" ht="12.75" customHeight="1">
      <c r="A177" s="8">
        <v>41915</v>
      </c>
      <c r="B177" s="29">
        <v>40074</v>
      </c>
      <c r="C177" s="28" t="s">
        <v>876</v>
      </c>
      <c r="D177" s="9" t="s">
        <v>194</v>
      </c>
      <c r="E177" s="10" t="s">
        <v>347</v>
      </c>
      <c r="F177" s="11" t="s">
        <v>877</v>
      </c>
      <c r="G177" s="25" t="s">
        <v>878</v>
      </c>
      <c r="H177" s="26"/>
      <c r="I177" s="27" t="s">
        <v>107</v>
      </c>
      <c r="J177" s="39" t="s">
        <v>879</v>
      </c>
      <c r="K177" s="22"/>
      <c r="L177" s="11"/>
      <c r="M177" s="11"/>
      <c r="N177" s="11"/>
      <c r="O177" s="11"/>
      <c r="P177" s="11"/>
      <c r="Q177" s="23">
        <v>1</v>
      </c>
      <c r="R177" s="24"/>
      <c r="S177" s="24">
        <f t="shared" si="6"/>
        <v>13</v>
      </c>
      <c r="T177" s="22"/>
      <c r="U177" s="11"/>
      <c r="V177" s="11"/>
      <c r="W177" s="11"/>
      <c r="X177" s="11"/>
      <c r="Y177" s="11">
        <v>1</v>
      </c>
      <c r="Z177" s="11"/>
      <c r="AA177" s="11"/>
      <c r="AB177" s="11"/>
      <c r="AC177" s="11"/>
      <c r="AD177" s="11"/>
      <c r="AE177" s="11">
        <v>1</v>
      </c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>
        <v>1</v>
      </c>
      <c r="AR177" s="11"/>
      <c r="AS177" s="11"/>
      <c r="AT177" s="11"/>
      <c r="AU177" s="11"/>
      <c r="AV177" s="11">
        <v>1</v>
      </c>
      <c r="AW177" s="11"/>
      <c r="AX177" s="11"/>
      <c r="AY177" s="11">
        <v>1</v>
      </c>
      <c r="AZ177" s="11">
        <v>1</v>
      </c>
      <c r="BA177" s="11"/>
      <c r="BB177" s="11"/>
      <c r="BC177" s="11"/>
      <c r="BD177" s="11"/>
      <c r="BE177" s="11">
        <v>1</v>
      </c>
      <c r="BF177" s="11"/>
      <c r="BG177" s="11"/>
      <c r="BH177" s="11">
        <v>1</v>
      </c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>
        <v>1</v>
      </c>
      <c r="CO177" s="11"/>
      <c r="CP177" s="11"/>
      <c r="CQ177" s="11"/>
      <c r="CR177" s="11"/>
      <c r="CS177" s="11"/>
      <c r="CT177" s="11"/>
      <c r="CU177" s="104"/>
      <c r="CV177" s="11"/>
      <c r="CW177" s="11"/>
      <c r="CX177" s="11">
        <v>1</v>
      </c>
      <c r="CY177" s="11"/>
      <c r="CZ177" s="11"/>
      <c r="DA177" s="11"/>
      <c r="DB177" s="11"/>
      <c r="DC177" s="11"/>
      <c r="DD177" s="11"/>
      <c r="DE177" s="11"/>
      <c r="DF177" s="11">
        <v>1</v>
      </c>
      <c r="DG177" s="11">
        <v>1</v>
      </c>
      <c r="DH177" s="11"/>
      <c r="DI177" s="11"/>
      <c r="DJ177" s="11"/>
      <c r="DK177" s="11"/>
      <c r="DL177" s="11"/>
      <c r="DM177" s="11">
        <v>1</v>
      </c>
      <c r="DN177" s="11"/>
      <c r="DO177" s="11"/>
      <c r="DP177" s="11"/>
      <c r="DQ177" s="11">
        <v>4293</v>
      </c>
    </row>
    <row r="178" spans="1:121" ht="12.75" customHeight="1">
      <c r="A178" s="8">
        <v>41916</v>
      </c>
      <c r="B178" s="29">
        <v>40077</v>
      </c>
      <c r="C178" s="28" t="s">
        <v>880</v>
      </c>
      <c r="D178" s="9" t="s">
        <v>194</v>
      </c>
      <c r="E178" s="10" t="s">
        <v>840</v>
      </c>
      <c r="F178" s="11" t="s">
        <v>881</v>
      </c>
      <c r="G178" s="25" t="s">
        <v>882</v>
      </c>
      <c r="H178" s="26"/>
      <c r="I178" s="27" t="s">
        <v>107</v>
      </c>
      <c r="J178" s="39" t="s">
        <v>883</v>
      </c>
      <c r="K178" s="22"/>
      <c r="L178" s="11"/>
      <c r="M178" s="11"/>
      <c r="N178" s="11"/>
      <c r="O178" s="11"/>
      <c r="P178" s="11"/>
      <c r="Q178" s="23">
        <v>1</v>
      </c>
      <c r="R178" s="24"/>
      <c r="S178" s="24">
        <f t="shared" si="6"/>
        <v>17</v>
      </c>
      <c r="T178" s="22"/>
      <c r="U178" s="11"/>
      <c r="V178" s="11"/>
      <c r="W178" s="11"/>
      <c r="X178" s="11"/>
      <c r="Y178" s="11">
        <v>1</v>
      </c>
      <c r="Z178" s="11"/>
      <c r="AA178" s="11"/>
      <c r="AB178" s="11">
        <v>1</v>
      </c>
      <c r="AC178" s="11"/>
      <c r="AD178" s="11">
        <v>1</v>
      </c>
      <c r="AE178" s="11">
        <v>1</v>
      </c>
      <c r="AF178" s="11"/>
      <c r="AG178" s="11"/>
      <c r="AH178" s="11"/>
      <c r="AI178" s="11"/>
      <c r="AJ178" s="11"/>
      <c r="AK178" s="11"/>
      <c r="AL178" s="11"/>
      <c r="AM178" s="11"/>
      <c r="AN178" s="11">
        <v>1</v>
      </c>
      <c r="AO178" s="11"/>
      <c r="AP178" s="11"/>
      <c r="AQ178" s="11">
        <v>1</v>
      </c>
      <c r="AR178" s="11"/>
      <c r="AS178" s="11">
        <v>1</v>
      </c>
      <c r="AT178" s="11"/>
      <c r="AU178" s="11"/>
      <c r="AV178" s="11">
        <v>1</v>
      </c>
      <c r="AW178" s="11"/>
      <c r="AX178" s="11"/>
      <c r="AY178" s="11">
        <v>1</v>
      </c>
      <c r="AZ178" s="11">
        <v>1</v>
      </c>
      <c r="BA178" s="11"/>
      <c r="BB178" s="11"/>
      <c r="BC178" s="11"/>
      <c r="BD178" s="11"/>
      <c r="BE178" s="11">
        <v>1</v>
      </c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>
        <v>1</v>
      </c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04"/>
      <c r="CV178" s="11"/>
      <c r="CW178" s="11"/>
      <c r="CX178" s="11">
        <v>1</v>
      </c>
      <c r="CY178" s="11"/>
      <c r="CZ178" s="11"/>
      <c r="DA178" s="11"/>
      <c r="DB178" s="11">
        <v>1</v>
      </c>
      <c r="DC178" s="11"/>
      <c r="DD178" s="11"/>
      <c r="DE178" s="11"/>
      <c r="DF178" s="11">
        <v>1</v>
      </c>
      <c r="DG178" s="11">
        <v>1</v>
      </c>
      <c r="DH178" s="11"/>
      <c r="DI178" s="11"/>
      <c r="DJ178" s="11"/>
      <c r="DK178" s="11"/>
      <c r="DL178" s="11"/>
      <c r="DM178" s="11">
        <v>1</v>
      </c>
      <c r="DN178" s="11"/>
      <c r="DO178" s="11"/>
      <c r="DP178" s="11"/>
      <c r="DQ178" s="11">
        <v>4294</v>
      </c>
    </row>
    <row r="179" spans="1:121" ht="12.75" customHeight="1">
      <c r="A179" s="8">
        <v>41917</v>
      </c>
      <c r="B179" s="29">
        <v>40092</v>
      </c>
      <c r="C179" s="28" t="s">
        <v>884</v>
      </c>
      <c r="D179" s="9" t="s">
        <v>194</v>
      </c>
      <c r="E179" s="10" t="s">
        <v>885</v>
      </c>
      <c r="F179" s="11" t="s">
        <v>886</v>
      </c>
      <c r="G179" s="25" t="s">
        <v>887</v>
      </c>
      <c r="H179" s="26"/>
      <c r="I179" s="27" t="s">
        <v>107</v>
      </c>
      <c r="J179" s="39" t="s">
        <v>888</v>
      </c>
      <c r="K179" s="22"/>
      <c r="L179" s="11"/>
      <c r="M179" s="11"/>
      <c r="N179" s="11"/>
      <c r="O179" s="11"/>
      <c r="P179" s="11"/>
      <c r="Q179" s="23">
        <v>1</v>
      </c>
      <c r="R179" s="24"/>
      <c r="S179" s="24">
        <f t="shared" si="6"/>
        <v>18</v>
      </c>
      <c r="T179" s="22"/>
      <c r="U179" s="11"/>
      <c r="V179" s="11"/>
      <c r="W179" s="11"/>
      <c r="X179" s="11"/>
      <c r="Y179" s="11">
        <v>1</v>
      </c>
      <c r="Z179" s="11"/>
      <c r="AA179" s="11"/>
      <c r="AB179" s="11">
        <v>1</v>
      </c>
      <c r="AC179" s="11"/>
      <c r="AD179" s="11">
        <v>1</v>
      </c>
      <c r="AE179" s="11">
        <v>1</v>
      </c>
      <c r="AF179" s="11"/>
      <c r="AG179" s="11"/>
      <c r="AH179" s="11"/>
      <c r="AI179" s="11"/>
      <c r="AJ179" s="11"/>
      <c r="AK179" s="11"/>
      <c r="AL179" s="11"/>
      <c r="AM179" s="11"/>
      <c r="AN179" s="11">
        <v>1</v>
      </c>
      <c r="AO179" s="11"/>
      <c r="AP179" s="11"/>
      <c r="AQ179" s="11">
        <v>1</v>
      </c>
      <c r="AR179" s="11"/>
      <c r="AS179" s="11">
        <v>1</v>
      </c>
      <c r="AT179" s="11"/>
      <c r="AU179" s="11"/>
      <c r="AV179" s="11">
        <v>1</v>
      </c>
      <c r="AW179" s="11"/>
      <c r="AX179" s="11"/>
      <c r="AY179" s="11">
        <v>1</v>
      </c>
      <c r="AZ179" s="11">
        <v>1</v>
      </c>
      <c r="BA179" s="11"/>
      <c r="BB179" s="11"/>
      <c r="BC179" s="11"/>
      <c r="BD179" s="11"/>
      <c r="BE179" s="11">
        <v>1</v>
      </c>
      <c r="BF179" s="11"/>
      <c r="BG179" s="11"/>
      <c r="BH179" s="11">
        <v>1</v>
      </c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>
        <v>1</v>
      </c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04"/>
      <c r="CV179" s="11"/>
      <c r="CW179" s="11"/>
      <c r="CX179" s="11">
        <v>1</v>
      </c>
      <c r="CY179" s="11"/>
      <c r="CZ179" s="11"/>
      <c r="DA179" s="11"/>
      <c r="DB179" s="11">
        <v>1</v>
      </c>
      <c r="DC179" s="11"/>
      <c r="DD179" s="11"/>
      <c r="DE179" s="11"/>
      <c r="DF179" s="11">
        <v>1</v>
      </c>
      <c r="DG179" s="11">
        <v>1</v>
      </c>
      <c r="DH179" s="11"/>
      <c r="DI179" s="11"/>
      <c r="DJ179" s="11"/>
      <c r="DK179" s="11"/>
      <c r="DL179" s="11"/>
      <c r="DM179" s="11">
        <v>1</v>
      </c>
      <c r="DN179" s="11"/>
      <c r="DO179" s="11"/>
      <c r="DP179" s="11"/>
      <c r="DQ179" s="11">
        <v>4295</v>
      </c>
    </row>
    <row r="180" spans="1:121" ht="12.75" customHeight="1">
      <c r="A180" s="8">
        <v>41918</v>
      </c>
      <c r="B180" s="29">
        <v>40094</v>
      </c>
      <c r="C180" s="28" t="s">
        <v>889</v>
      </c>
      <c r="D180" s="9" t="s">
        <v>194</v>
      </c>
      <c r="E180" s="10" t="s">
        <v>419</v>
      </c>
      <c r="F180" s="11" t="s">
        <v>890</v>
      </c>
      <c r="G180" s="25" t="s">
        <v>891</v>
      </c>
      <c r="H180" s="26"/>
      <c r="I180" s="27" t="s">
        <v>107</v>
      </c>
      <c r="J180" s="39" t="s">
        <v>892</v>
      </c>
      <c r="K180" s="22"/>
      <c r="L180" s="11"/>
      <c r="M180" s="11"/>
      <c r="N180" s="11"/>
      <c r="O180" s="11"/>
      <c r="P180" s="11"/>
      <c r="Q180" s="23">
        <v>1</v>
      </c>
      <c r="R180" s="24"/>
      <c r="S180" s="24">
        <f t="shared" si="6"/>
        <v>18</v>
      </c>
      <c r="T180" s="22"/>
      <c r="U180" s="11"/>
      <c r="V180" s="11"/>
      <c r="W180" s="11"/>
      <c r="X180" s="11"/>
      <c r="Y180" s="11">
        <v>1</v>
      </c>
      <c r="Z180" s="11"/>
      <c r="AA180" s="11"/>
      <c r="AB180" s="11">
        <v>1</v>
      </c>
      <c r="AC180" s="11"/>
      <c r="AD180" s="11">
        <v>1</v>
      </c>
      <c r="AE180" s="11">
        <v>1</v>
      </c>
      <c r="AF180" s="11"/>
      <c r="AG180" s="11"/>
      <c r="AH180" s="11"/>
      <c r="AI180" s="11"/>
      <c r="AJ180" s="11"/>
      <c r="AK180" s="11"/>
      <c r="AL180" s="11"/>
      <c r="AM180" s="11"/>
      <c r="AN180" s="11">
        <v>1</v>
      </c>
      <c r="AO180" s="11"/>
      <c r="AP180" s="11"/>
      <c r="AQ180" s="11">
        <v>1</v>
      </c>
      <c r="AR180" s="11"/>
      <c r="AS180" s="11">
        <v>1</v>
      </c>
      <c r="AT180" s="11"/>
      <c r="AU180" s="11"/>
      <c r="AV180" s="11">
        <v>1</v>
      </c>
      <c r="AW180" s="11"/>
      <c r="AX180" s="11"/>
      <c r="AY180" s="11">
        <v>1</v>
      </c>
      <c r="AZ180" s="11">
        <v>1</v>
      </c>
      <c r="BA180" s="11"/>
      <c r="BB180" s="11"/>
      <c r="BC180" s="11"/>
      <c r="BD180" s="11"/>
      <c r="BE180" s="11">
        <v>1</v>
      </c>
      <c r="BF180" s="11"/>
      <c r="BG180" s="11"/>
      <c r="BH180" s="11">
        <v>1</v>
      </c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>
        <v>1</v>
      </c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04"/>
      <c r="CV180" s="11"/>
      <c r="CW180" s="11"/>
      <c r="CX180" s="11">
        <v>1</v>
      </c>
      <c r="CY180" s="11"/>
      <c r="CZ180" s="11"/>
      <c r="DA180" s="11"/>
      <c r="DB180" s="11">
        <v>1</v>
      </c>
      <c r="DC180" s="11"/>
      <c r="DD180" s="11"/>
      <c r="DE180" s="11"/>
      <c r="DF180" s="11">
        <v>1</v>
      </c>
      <c r="DG180" s="11">
        <v>1</v>
      </c>
      <c r="DH180" s="11"/>
      <c r="DI180" s="11"/>
      <c r="DJ180" s="11"/>
      <c r="DK180" s="11"/>
      <c r="DL180" s="11"/>
      <c r="DM180" s="11">
        <v>1</v>
      </c>
      <c r="DN180" s="11"/>
      <c r="DO180" s="11"/>
      <c r="DP180" s="11"/>
      <c r="DQ180" s="11">
        <v>4296</v>
      </c>
    </row>
    <row r="181" spans="1:121" ht="12.75" customHeight="1">
      <c r="A181" s="8">
        <v>41919</v>
      </c>
      <c r="B181" s="29">
        <v>40098</v>
      </c>
      <c r="C181" s="28" t="s">
        <v>893</v>
      </c>
      <c r="D181" s="9" t="s">
        <v>194</v>
      </c>
      <c r="E181" s="10" t="s">
        <v>885</v>
      </c>
      <c r="F181" s="11" t="s">
        <v>894</v>
      </c>
      <c r="G181" s="25" t="s">
        <v>895</v>
      </c>
      <c r="H181" s="26"/>
      <c r="I181" s="27" t="s">
        <v>107</v>
      </c>
      <c r="J181" s="39" t="s">
        <v>896</v>
      </c>
      <c r="K181" s="22"/>
      <c r="L181" s="11"/>
      <c r="M181" s="11"/>
      <c r="N181" s="11"/>
      <c r="O181" s="11"/>
      <c r="P181" s="11"/>
      <c r="Q181" s="23">
        <v>1</v>
      </c>
      <c r="R181" s="24"/>
      <c r="S181" s="24">
        <f t="shared" si="6"/>
        <v>18</v>
      </c>
      <c r="T181" s="22"/>
      <c r="U181" s="11"/>
      <c r="V181" s="11"/>
      <c r="W181" s="11"/>
      <c r="X181" s="11"/>
      <c r="Y181" s="11">
        <v>1</v>
      </c>
      <c r="Z181" s="11"/>
      <c r="AA181" s="11"/>
      <c r="AB181" s="11">
        <v>1</v>
      </c>
      <c r="AC181" s="11"/>
      <c r="AD181" s="11">
        <v>1</v>
      </c>
      <c r="AE181" s="11">
        <v>1</v>
      </c>
      <c r="AF181" s="11"/>
      <c r="AG181" s="11"/>
      <c r="AH181" s="11"/>
      <c r="AI181" s="11"/>
      <c r="AJ181" s="11"/>
      <c r="AK181" s="11"/>
      <c r="AL181" s="11"/>
      <c r="AM181" s="11"/>
      <c r="AN181" s="11">
        <v>1</v>
      </c>
      <c r="AO181" s="11"/>
      <c r="AP181" s="11"/>
      <c r="AQ181" s="11">
        <v>1</v>
      </c>
      <c r="AR181" s="11"/>
      <c r="AS181" s="11">
        <v>1</v>
      </c>
      <c r="AT181" s="11"/>
      <c r="AU181" s="11"/>
      <c r="AV181" s="11">
        <v>1</v>
      </c>
      <c r="AW181" s="11"/>
      <c r="AX181" s="11"/>
      <c r="AY181" s="11">
        <v>1</v>
      </c>
      <c r="AZ181" s="11">
        <v>1</v>
      </c>
      <c r="BA181" s="11"/>
      <c r="BB181" s="11"/>
      <c r="BC181" s="11"/>
      <c r="BD181" s="11"/>
      <c r="BE181" s="11">
        <v>1</v>
      </c>
      <c r="BF181" s="11"/>
      <c r="BG181" s="11"/>
      <c r="BH181" s="11">
        <v>1</v>
      </c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>
        <v>1</v>
      </c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04"/>
      <c r="CV181" s="11"/>
      <c r="CW181" s="11"/>
      <c r="CX181" s="11">
        <v>1</v>
      </c>
      <c r="CY181" s="11"/>
      <c r="CZ181" s="11"/>
      <c r="DA181" s="11"/>
      <c r="DB181" s="11">
        <v>1</v>
      </c>
      <c r="DC181" s="11"/>
      <c r="DD181" s="11"/>
      <c r="DE181" s="11"/>
      <c r="DF181" s="11">
        <v>1</v>
      </c>
      <c r="DG181" s="11">
        <v>1</v>
      </c>
      <c r="DH181" s="11"/>
      <c r="DI181" s="11"/>
      <c r="DJ181" s="11"/>
      <c r="DK181" s="11"/>
      <c r="DL181" s="11"/>
      <c r="DM181" s="11">
        <v>1</v>
      </c>
      <c r="DN181" s="11"/>
      <c r="DO181" s="11"/>
      <c r="DP181" s="11"/>
      <c r="DQ181" s="11">
        <v>4297</v>
      </c>
    </row>
    <row r="182" spans="1:121" ht="12.75" customHeight="1">
      <c r="A182" s="8">
        <v>41920</v>
      </c>
      <c r="B182" s="29">
        <v>40099</v>
      </c>
      <c r="C182" s="28" t="s">
        <v>897</v>
      </c>
      <c r="D182" s="9" t="s">
        <v>194</v>
      </c>
      <c r="E182" s="10" t="s">
        <v>419</v>
      </c>
      <c r="F182" s="11" t="s">
        <v>898</v>
      </c>
      <c r="G182" s="25" t="s">
        <v>899</v>
      </c>
      <c r="H182" s="26"/>
      <c r="I182" s="27" t="s">
        <v>107</v>
      </c>
      <c r="J182" s="39" t="s">
        <v>900</v>
      </c>
      <c r="K182" s="22"/>
      <c r="L182" s="11"/>
      <c r="M182" s="11"/>
      <c r="N182" s="11"/>
      <c r="O182" s="11"/>
      <c r="P182" s="11"/>
      <c r="Q182" s="23">
        <v>1</v>
      </c>
      <c r="R182" s="24"/>
      <c r="S182" s="24">
        <f t="shared" si="6"/>
        <v>10</v>
      </c>
      <c r="T182" s="22"/>
      <c r="U182" s="11"/>
      <c r="V182" s="11"/>
      <c r="W182" s="11"/>
      <c r="X182" s="11"/>
      <c r="Y182" s="11">
        <v>1</v>
      </c>
      <c r="Z182" s="11"/>
      <c r="AA182" s="11"/>
      <c r="AB182" s="11">
        <v>1</v>
      </c>
      <c r="AC182" s="11"/>
      <c r="AD182" s="11">
        <v>1</v>
      </c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>
        <v>1</v>
      </c>
      <c r="AW182" s="11"/>
      <c r="AX182" s="11"/>
      <c r="AY182" s="11"/>
      <c r="AZ182" s="11"/>
      <c r="BA182" s="11"/>
      <c r="BB182" s="11"/>
      <c r="BC182" s="11"/>
      <c r="BD182" s="11"/>
      <c r="BE182" s="11">
        <v>1</v>
      </c>
      <c r="BF182" s="11"/>
      <c r="BG182" s="11"/>
      <c r="BH182" s="11">
        <v>1</v>
      </c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04"/>
      <c r="CV182" s="11"/>
      <c r="CW182" s="11"/>
      <c r="CX182" s="11">
        <v>1</v>
      </c>
      <c r="CY182" s="11"/>
      <c r="CZ182" s="11"/>
      <c r="DA182" s="11"/>
      <c r="DB182" s="11">
        <v>1</v>
      </c>
      <c r="DC182" s="11"/>
      <c r="DD182" s="11"/>
      <c r="DE182" s="11"/>
      <c r="DF182" s="11"/>
      <c r="DG182" s="11">
        <v>1</v>
      </c>
      <c r="DH182" s="11"/>
      <c r="DI182" s="11"/>
      <c r="DJ182" s="11"/>
      <c r="DK182" s="11"/>
      <c r="DL182" s="11"/>
      <c r="DM182" s="11">
        <v>1</v>
      </c>
      <c r="DN182" s="11"/>
      <c r="DO182" s="11"/>
      <c r="DP182" s="11"/>
      <c r="DQ182" s="11">
        <v>4298</v>
      </c>
    </row>
    <row r="183" spans="1:121" ht="12.75" customHeight="1">
      <c r="A183" s="8">
        <v>41921</v>
      </c>
      <c r="B183" s="29">
        <v>40100</v>
      </c>
      <c r="C183" s="28" t="s">
        <v>901</v>
      </c>
      <c r="D183" s="9" t="s">
        <v>194</v>
      </c>
      <c r="E183" s="10" t="s">
        <v>347</v>
      </c>
      <c r="F183" s="11" t="s">
        <v>902</v>
      </c>
      <c r="G183" s="25" t="s">
        <v>903</v>
      </c>
      <c r="H183" s="26"/>
      <c r="I183" s="27" t="s">
        <v>107</v>
      </c>
      <c r="J183" s="39" t="s">
        <v>904</v>
      </c>
      <c r="K183" s="22"/>
      <c r="L183" s="11"/>
      <c r="M183" s="11"/>
      <c r="N183" s="11"/>
      <c r="O183" s="11"/>
      <c r="P183" s="11"/>
      <c r="Q183" s="23">
        <v>1</v>
      </c>
      <c r="R183" s="24"/>
      <c r="S183" s="24">
        <f t="shared" si="6"/>
        <v>9</v>
      </c>
      <c r="T183" s="22"/>
      <c r="U183" s="11"/>
      <c r="V183" s="11"/>
      <c r="W183" s="11"/>
      <c r="X183" s="11"/>
      <c r="Y183" s="11"/>
      <c r="Z183" s="11"/>
      <c r="AA183" s="11"/>
      <c r="AB183" s="11">
        <v>1</v>
      </c>
      <c r="AC183" s="11"/>
      <c r="AD183" s="11"/>
      <c r="AE183" s="11">
        <v>1</v>
      </c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>
        <v>1</v>
      </c>
      <c r="AW183" s="11"/>
      <c r="AX183" s="11"/>
      <c r="AY183" s="11"/>
      <c r="AZ183" s="11"/>
      <c r="BA183" s="11"/>
      <c r="BB183" s="11"/>
      <c r="BC183" s="11"/>
      <c r="BD183" s="11"/>
      <c r="BE183" s="11">
        <v>1</v>
      </c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>
        <v>1</v>
      </c>
      <c r="CO183" s="11"/>
      <c r="CP183" s="11"/>
      <c r="CQ183" s="11"/>
      <c r="CR183" s="11"/>
      <c r="CS183" s="11"/>
      <c r="CT183" s="11"/>
      <c r="CU183" s="104"/>
      <c r="CV183" s="11"/>
      <c r="CW183" s="11"/>
      <c r="CX183" s="11">
        <v>1</v>
      </c>
      <c r="CY183" s="11"/>
      <c r="CZ183" s="11"/>
      <c r="DA183" s="11"/>
      <c r="DB183" s="11">
        <v>1</v>
      </c>
      <c r="DC183" s="11"/>
      <c r="DD183" s="11"/>
      <c r="DE183" s="11"/>
      <c r="DF183" s="11">
        <v>1</v>
      </c>
      <c r="DG183" s="11"/>
      <c r="DH183" s="11"/>
      <c r="DI183" s="11"/>
      <c r="DJ183" s="11"/>
      <c r="DK183" s="11"/>
      <c r="DL183" s="11"/>
      <c r="DM183" s="11">
        <v>1</v>
      </c>
      <c r="DN183" s="11"/>
      <c r="DO183" s="11"/>
      <c r="DP183" s="11"/>
      <c r="DQ183" s="11">
        <v>4299</v>
      </c>
    </row>
    <row r="184" spans="1:121" ht="12.75" customHeight="1">
      <c r="A184" s="8">
        <v>41922</v>
      </c>
      <c r="B184" s="29">
        <v>40100</v>
      </c>
      <c r="C184" s="28" t="s">
        <v>905</v>
      </c>
      <c r="D184" s="9" t="s">
        <v>194</v>
      </c>
      <c r="E184" s="10" t="s">
        <v>347</v>
      </c>
      <c r="F184" s="11" t="s">
        <v>906</v>
      </c>
      <c r="G184" s="25" t="s">
        <v>907</v>
      </c>
      <c r="H184" s="26"/>
      <c r="I184" s="27" t="s">
        <v>107</v>
      </c>
      <c r="J184" s="39" t="s">
        <v>908</v>
      </c>
      <c r="K184" s="22"/>
      <c r="L184" s="11"/>
      <c r="M184" s="11"/>
      <c r="N184" s="11"/>
      <c r="O184" s="11"/>
      <c r="P184" s="11"/>
      <c r="Q184" s="23">
        <v>1</v>
      </c>
      <c r="R184" s="24"/>
      <c r="S184" s="24">
        <f t="shared" si="6"/>
        <v>9</v>
      </c>
      <c r="T184" s="22"/>
      <c r="U184" s="11"/>
      <c r="V184" s="11"/>
      <c r="W184" s="11"/>
      <c r="X184" s="11"/>
      <c r="Y184" s="11"/>
      <c r="Z184" s="11"/>
      <c r="AA184" s="11"/>
      <c r="AB184" s="11">
        <v>1</v>
      </c>
      <c r="AC184" s="11"/>
      <c r="AD184" s="11"/>
      <c r="AE184" s="11">
        <v>1</v>
      </c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>
        <v>1</v>
      </c>
      <c r="AW184" s="11"/>
      <c r="AX184" s="11"/>
      <c r="AY184" s="11"/>
      <c r="AZ184" s="11"/>
      <c r="BA184" s="11"/>
      <c r="BB184" s="11"/>
      <c r="BC184" s="11"/>
      <c r="BD184" s="11"/>
      <c r="BE184" s="11">
        <v>1</v>
      </c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>
        <v>1</v>
      </c>
      <c r="CO184" s="11"/>
      <c r="CP184" s="11"/>
      <c r="CQ184" s="11"/>
      <c r="CR184" s="11"/>
      <c r="CS184" s="11"/>
      <c r="CT184" s="11"/>
      <c r="CU184" s="104"/>
      <c r="CV184" s="11"/>
      <c r="CW184" s="11"/>
      <c r="CX184" s="11">
        <v>1</v>
      </c>
      <c r="CY184" s="11"/>
      <c r="CZ184" s="11"/>
      <c r="DA184" s="11"/>
      <c r="DB184" s="11">
        <v>1</v>
      </c>
      <c r="DC184" s="11"/>
      <c r="DD184" s="11"/>
      <c r="DE184" s="11"/>
      <c r="DF184" s="11">
        <v>1</v>
      </c>
      <c r="DG184" s="11"/>
      <c r="DH184" s="11"/>
      <c r="DI184" s="11"/>
      <c r="DJ184" s="11"/>
      <c r="DK184" s="11"/>
      <c r="DL184" s="11"/>
      <c r="DM184" s="11">
        <v>1</v>
      </c>
      <c r="DN184" s="11"/>
      <c r="DO184" s="11"/>
      <c r="DP184" s="11"/>
      <c r="DQ184" s="11">
        <v>4300</v>
      </c>
    </row>
    <row r="185" spans="1:121" ht="12.75" customHeight="1">
      <c r="A185" s="8">
        <v>41923</v>
      </c>
      <c r="B185" s="29">
        <v>40100</v>
      </c>
      <c r="C185" s="28" t="s">
        <v>909</v>
      </c>
      <c r="D185" s="9" t="s">
        <v>194</v>
      </c>
      <c r="E185" s="10" t="s">
        <v>419</v>
      </c>
      <c r="F185" s="11" t="s">
        <v>910</v>
      </c>
      <c r="G185" s="25" t="s">
        <v>911</v>
      </c>
      <c r="H185" s="26"/>
      <c r="I185" s="27" t="s">
        <v>107</v>
      </c>
      <c r="J185" s="39" t="s">
        <v>912</v>
      </c>
      <c r="K185" s="22"/>
      <c r="L185" s="11"/>
      <c r="M185" s="11"/>
      <c r="N185" s="11"/>
      <c r="O185" s="11"/>
      <c r="P185" s="11"/>
      <c r="Q185" s="23">
        <v>1</v>
      </c>
      <c r="R185" s="24"/>
      <c r="S185" s="24">
        <f t="shared" si="6"/>
        <v>19</v>
      </c>
      <c r="T185" s="22"/>
      <c r="U185" s="11"/>
      <c r="V185" s="11"/>
      <c r="W185" s="11"/>
      <c r="X185" s="11"/>
      <c r="Y185" s="11">
        <v>1</v>
      </c>
      <c r="Z185" s="11"/>
      <c r="AA185" s="11"/>
      <c r="AB185" s="11">
        <v>1</v>
      </c>
      <c r="AC185" s="11"/>
      <c r="AD185" s="11">
        <v>1</v>
      </c>
      <c r="AE185" s="11">
        <v>1</v>
      </c>
      <c r="AF185" s="11"/>
      <c r="AG185" s="11"/>
      <c r="AH185" s="11"/>
      <c r="AI185" s="11"/>
      <c r="AJ185" s="11"/>
      <c r="AK185" s="11"/>
      <c r="AL185" s="11"/>
      <c r="AM185" s="11"/>
      <c r="AN185" s="11">
        <v>1</v>
      </c>
      <c r="AO185" s="11"/>
      <c r="AP185" s="11"/>
      <c r="AQ185" s="11">
        <v>1</v>
      </c>
      <c r="AR185" s="11"/>
      <c r="AS185" s="11">
        <v>1</v>
      </c>
      <c r="AT185" s="11"/>
      <c r="AU185" s="11"/>
      <c r="AV185" s="11">
        <v>1</v>
      </c>
      <c r="AW185" s="11"/>
      <c r="AX185" s="11"/>
      <c r="AY185" s="11">
        <v>1</v>
      </c>
      <c r="AZ185" s="11">
        <v>1</v>
      </c>
      <c r="BA185" s="11"/>
      <c r="BB185" s="11"/>
      <c r="BC185" s="11"/>
      <c r="BD185" s="11"/>
      <c r="BE185" s="11">
        <v>1</v>
      </c>
      <c r="BF185" s="11"/>
      <c r="BG185" s="11"/>
      <c r="BH185" s="11">
        <v>1</v>
      </c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>
        <v>1</v>
      </c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>
        <v>1</v>
      </c>
      <c r="CO185" s="11"/>
      <c r="CP185" s="11"/>
      <c r="CQ185" s="11"/>
      <c r="CR185" s="11"/>
      <c r="CS185" s="11"/>
      <c r="CT185" s="11"/>
      <c r="CU185" s="104"/>
      <c r="CV185" s="11"/>
      <c r="CW185" s="11"/>
      <c r="CX185" s="11">
        <v>1</v>
      </c>
      <c r="CY185" s="11"/>
      <c r="CZ185" s="11"/>
      <c r="DA185" s="11"/>
      <c r="DB185" s="11">
        <v>1</v>
      </c>
      <c r="DC185" s="11"/>
      <c r="DD185" s="11"/>
      <c r="DE185" s="11"/>
      <c r="DF185" s="11">
        <v>1</v>
      </c>
      <c r="DG185" s="11">
        <v>1</v>
      </c>
      <c r="DH185" s="11"/>
      <c r="DI185" s="11"/>
      <c r="DJ185" s="11"/>
      <c r="DK185" s="11"/>
      <c r="DL185" s="11"/>
      <c r="DM185" s="11">
        <v>1</v>
      </c>
      <c r="DN185" s="11"/>
      <c r="DO185" s="11"/>
      <c r="DP185" s="11"/>
      <c r="DQ185" s="11">
        <v>4301</v>
      </c>
    </row>
    <row r="186" spans="1:121" ht="12.75" customHeight="1">
      <c r="A186" s="8">
        <v>41924</v>
      </c>
      <c r="B186" s="29">
        <v>40101</v>
      </c>
      <c r="C186" s="28" t="s">
        <v>913</v>
      </c>
      <c r="D186" s="9" t="s">
        <v>194</v>
      </c>
      <c r="E186" s="10" t="s">
        <v>244</v>
      </c>
      <c r="F186" s="11" t="s">
        <v>914</v>
      </c>
      <c r="G186" s="25" t="s">
        <v>915</v>
      </c>
      <c r="H186" s="26"/>
      <c r="I186" s="27" t="s">
        <v>107</v>
      </c>
      <c r="J186" s="39" t="s">
        <v>916</v>
      </c>
      <c r="K186" s="22"/>
      <c r="L186" s="11"/>
      <c r="M186" s="11"/>
      <c r="N186" s="11"/>
      <c r="O186" s="11"/>
      <c r="P186" s="11"/>
      <c r="Q186" s="23">
        <v>1</v>
      </c>
      <c r="R186" s="24"/>
      <c r="S186" s="24">
        <f t="shared" si="6"/>
        <v>19</v>
      </c>
      <c r="T186" s="22"/>
      <c r="U186" s="11"/>
      <c r="V186" s="11"/>
      <c r="W186" s="11"/>
      <c r="X186" s="11"/>
      <c r="Y186" s="11">
        <v>1</v>
      </c>
      <c r="Z186" s="11"/>
      <c r="AA186" s="11"/>
      <c r="AB186" s="11">
        <v>1</v>
      </c>
      <c r="AC186" s="11"/>
      <c r="AD186" s="11">
        <v>1</v>
      </c>
      <c r="AE186" s="11">
        <v>1</v>
      </c>
      <c r="AF186" s="11"/>
      <c r="AG186" s="11"/>
      <c r="AH186" s="11"/>
      <c r="AI186" s="11"/>
      <c r="AJ186" s="11"/>
      <c r="AK186" s="11"/>
      <c r="AL186" s="11"/>
      <c r="AM186" s="11"/>
      <c r="AN186" s="11">
        <v>1</v>
      </c>
      <c r="AO186" s="11"/>
      <c r="AP186" s="11"/>
      <c r="AQ186" s="11">
        <v>1</v>
      </c>
      <c r="AR186" s="11"/>
      <c r="AS186" s="11">
        <v>1</v>
      </c>
      <c r="AT186" s="11"/>
      <c r="AU186" s="11"/>
      <c r="AV186" s="11">
        <v>1</v>
      </c>
      <c r="AW186" s="11"/>
      <c r="AX186" s="11"/>
      <c r="AY186" s="11">
        <v>1</v>
      </c>
      <c r="AZ186" s="11">
        <v>1</v>
      </c>
      <c r="BA186" s="11"/>
      <c r="BB186" s="11"/>
      <c r="BC186" s="11"/>
      <c r="BD186" s="11"/>
      <c r="BE186" s="11">
        <v>1</v>
      </c>
      <c r="BF186" s="11"/>
      <c r="BG186" s="11"/>
      <c r="BH186" s="11">
        <v>1</v>
      </c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>
        <v>1</v>
      </c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>
        <v>1</v>
      </c>
      <c r="CO186" s="11"/>
      <c r="CP186" s="11"/>
      <c r="CQ186" s="11"/>
      <c r="CR186" s="11"/>
      <c r="CS186" s="11"/>
      <c r="CT186" s="11"/>
      <c r="CU186" s="104"/>
      <c r="CV186" s="11"/>
      <c r="CW186" s="11"/>
      <c r="CX186" s="11">
        <v>1</v>
      </c>
      <c r="CY186" s="11"/>
      <c r="CZ186" s="11"/>
      <c r="DA186" s="11"/>
      <c r="DB186" s="11">
        <v>1</v>
      </c>
      <c r="DC186" s="11"/>
      <c r="DD186" s="11"/>
      <c r="DE186" s="11"/>
      <c r="DF186" s="11">
        <v>1</v>
      </c>
      <c r="DG186" s="11">
        <v>1</v>
      </c>
      <c r="DH186" s="11"/>
      <c r="DI186" s="11"/>
      <c r="DJ186" s="11"/>
      <c r="DK186" s="11"/>
      <c r="DL186" s="11"/>
      <c r="DM186" s="11">
        <v>1</v>
      </c>
      <c r="DN186" s="11"/>
      <c r="DO186" s="11"/>
      <c r="DP186" s="11"/>
      <c r="DQ186" s="11">
        <v>4302</v>
      </c>
    </row>
    <row r="187" spans="1:121" ht="12.75" customHeight="1">
      <c r="A187" s="8">
        <v>41925</v>
      </c>
      <c r="B187" s="29">
        <v>40101</v>
      </c>
      <c r="C187" s="28" t="s">
        <v>917</v>
      </c>
      <c r="D187" s="9" t="s">
        <v>194</v>
      </c>
      <c r="E187" s="10" t="s">
        <v>419</v>
      </c>
      <c r="F187" s="11" t="s">
        <v>918</v>
      </c>
      <c r="G187" s="25" t="s">
        <v>919</v>
      </c>
      <c r="H187" s="26"/>
      <c r="I187" s="27" t="s">
        <v>107</v>
      </c>
      <c r="J187" s="39" t="s">
        <v>920</v>
      </c>
      <c r="K187" s="22"/>
      <c r="L187" s="11"/>
      <c r="M187" s="11"/>
      <c r="N187" s="11"/>
      <c r="O187" s="11"/>
      <c r="P187" s="11"/>
      <c r="Q187" s="23">
        <v>1</v>
      </c>
      <c r="R187" s="24"/>
      <c r="S187" s="24">
        <f t="shared" si="6"/>
        <v>19</v>
      </c>
      <c r="T187" s="22"/>
      <c r="U187" s="11"/>
      <c r="V187" s="11"/>
      <c r="W187" s="11"/>
      <c r="X187" s="11"/>
      <c r="Y187" s="11">
        <v>1</v>
      </c>
      <c r="Z187" s="11"/>
      <c r="AA187" s="11"/>
      <c r="AB187" s="11">
        <v>1</v>
      </c>
      <c r="AC187" s="11"/>
      <c r="AD187" s="11">
        <v>1</v>
      </c>
      <c r="AE187" s="11">
        <v>1</v>
      </c>
      <c r="AF187" s="11"/>
      <c r="AG187" s="11"/>
      <c r="AH187" s="11"/>
      <c r="AI187" s="11"/>
      <c r="AJ187" s="11"/>
      <c r="AK187" s="11"/>
      <c r="AL187" s="11"/>
      <c r="AM187" s="11"/>
      <c r="AN187" s="11">
        <v>1</v>
      </c>
      <c r="AO187" s="11"/>
      <c r="AP187" s="11"/>
      <c r="AQ187" s="11">
        <v>1</v>
      </c>
      <c r="AR187" s="11"/>
      <c r="AS187" s="11">
        <v>1</v>
      </c>
      <c r="AT187" s="11"/>
      <c r="AU187" s="11"/>
      <c r="AV187" s="11">
        <v>1</v>
      </c>
      <c r="AW187" s="11"/>
      <c r="AX187" s="11"/>
      <c r="AY187" s="11">
        <v>1</v>
      </c>
      <c r="AZ187" s="11">
        <v>1</v>
      </c>
      <c r="BA187" s="11"/>
      <c r="BB187" s="11"/>
      <c r="BC187" s="11"/>
      <c r="BD187" s="11"/>
      <c r="BE187" s="11">
        <v>1</v>
      </c>
      <c r="BF187" s="11"/>
      <c r="BG187" s="11"/>
      <c r="BH187" s="11">
        <v>1</v>
      </c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>
        <v>1</v>
      </c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>
        <v>1</v>
      </c>
      <c r="CO187" s="11"/>
      <c r="CP187" s="11"/>
      <c r="CQ187" s="11"/>
      <c r="CR187" s="11"/>
      <c r="CS187" s="11"/>
      <c r="CT187" s="11"/>
      <c r="CU187" s="104"/>
      <c r="CV187" s="11"/>
      <c r="CW187" s="11"/>
      <c r="CX187" s="11">
        <v>1</v>
      </c>
      <c r="CY187" s="11"/>
      <c r="CZ187" s="11"/>
      <c r="DA187" s="11"/>
      <c r="DB187" s="11">
        <v>1</v>
      </c>
      <c r="DC187" s="11"/>
      <c r="DD187" s="11"/>
      <c r="DE187" s="11"/>
      <c r="DF187" s="11">
        <v>1</v>
      </c>
      <c r="DG187" s="11">
        <v>1</v>
      </c>
      <c r="DH187" s="11"/>
      <c r="DI187" s="11"/>
      <c r="DJ187" s="11"/>
      <c r="DK187" s="11"/>
      <c r="DL187" s="11"/>
      <c r="DM187" s="11">
        <v>1</v>
      </c>
      <c r="DN187" s="11"/>
      <c r="DO187" s="11"/>
      <c r="DP187" s="11"/>
      <c r="DQ187" s="11">
        <v>4303</v>
      </c>
    </row>
    <row r="188" spans="1:121" ht="12.75" customHeight="1">
      <c r="A188" s="8">
        <v>41926</v>
      </c>
      <c r="B188" s="29">
        <v>40105</v>
      </c>
      <c r="C188" s="28" t="s">
        <v>921</v>
      </c>
      <c r="D188" s="9" t="s">
        <v>194</v>
      </c>
      <c r="E188" s="10" t="s">
        <v>821</v>
      </c>
      <c r="F188" s="11" t="s">
        <v>922</v>
      </c>
      <c r="G188" s="25" t="s">
        <v>923</v>
      </c>
      <c r="H188" s="26"/>
      <c r="I188" s="27" t="s">
        <v>107</v>
      </c>
      <c r="J188" s="39" t="s">
        <v>924</v>
      </c>
      <c r="K188" s="22"/>
      <c r="L188" s="11"/>
      <c r="M188" s="11"/>
      <c r="N188" s="11"/>
      <c r="O188" s="11"/>
      <c r="P188" s="11"/>
      <c r="Q188" s="23">
        <v>1</v>
      </c>
      <c r="R188" s="24"/>
      <c r="S188" s="24">
        <f t="shared" si="6"/>
        <v>25</v>
      </c>
      <c r="T188" s="22"/>
      <c r="U188" s="11"/>
      <c r="V188" s="11"/>
      <c r="W188" s="11"/>
      <c r="X188" s="11"/>
      <c r="Y188" s="11">
        <v>1</v>
      </c>
      <c r="Z188" s="11"/>
      <c r="AA188" s="11"/>
      <c r="AB188" s="11">
        <v>1</v>
      </c>
      <c r="AC188" s="11"/>
      <c r="AD188" s="11">
        <v>1</v>
      </c>
      <c r="AE188" s="11">
        <v>1</v>
      </c>
      <c r="AF188" s="11">
        <v>1</v>
      </c>
      <c r="AG188" s="11"/>
      <c r="AH188" s="11"/>
      <c r="AI188" s="11"/>
      <c r="AJ188" s="11">
        <v>1</v>
      </c>
      <c r="AK188" s="11"/>
      <c r="AL188" s="11"/>
      <c r="AM188" s="11"/>
      <c r="AN188" s="11">
        <v>1</v>
      </c>
      <c r="AO188" s="11"/>
      <c r="AP188" s="11"/>
      <c r="AQ188" s="11">
        <v>1</v>
      </c>
      <c r="AR188" s="11"/>
      <c r="AS188" s="11">
        <v>1</v>
      </c>
      <c r="AT188" s="11"/>
      <c r="AU188" s="11"/>
      <c r="AV188" s="11">
        <v>1</v>
      </c>
      <c r="AW188" s="11"/>
      <c r="AX188" s="11"/>
      <c r="AY188" s="11">
        <v>1</v>
      </c>
      <c r="AZ188" s="11">
        <v>1</v>
      </c>
      <c r="BA188" s="11"/>
      <c r="BB188" s="11"/>
      <c r="BC188" s="11"/>
      <c r="BD188" s="11"/>
      <c r="BE188" s="11">
        <v>1</v>
      </c>
      <c r="BF188" s="11">
        <v>1</v>
      </c>
      <c r="BG188" s="11">
        <v>1</v>
      </c>
      <c r="BH188" s="11">
        <v>1</v>
      </c>
      <c r="BI188" s="11"/>
      <c r="BJ188" s="11"/>
      <c r="BK188" s="11"/>
      <c r="BL188" s="11"/>
      <c r="BM188" s="11"/>
      <c r="BN188" s="11"/>
      <c r="BO188" s="11"/>
      <c r="BP188" s="11"/>
      <c r="BQ188" s="11"/>
      <c r="BR188" s="11">
        <v>1</v>
      </c>
      <c r="BS188" s="11"/>
      <c r="BT188" s="11"/>
      <c r="BU188" s="11"/>
      <c r="BV188" s="11"/>
      <c r="BW188" s="11"/>
      <c r="BX188" s="11">
        <v>1</v>
      </c>
      <c r="BY188" s="11">
        <v>1</v>
      </c>
      <c r="BZ188" s="11">
        <v>1</v>
      </c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>
        <v>1</v>
      </c>
      <c r="CO188" s="11"/>
      <c r="CP188" s="11"/>
      <c r="CQ188" s="11"/>
      <c r="CR188" s="11"/>
      <c r="CS188" s="11"/>
      <c r="CT188" s="11"/>
      <c r="CU188" s="104"/>
      <c r="CV188" s="11"/>
      <c r="CW188" s="11"/>
      <c r="CX188" s="11">
        <v>1</v>
      </c>
      <c r="CY188" s="11"/>
      <c r="CZ188" s="11"/>
      <c r="DA188" s="11"/>
      <c r="DB188" s="11"/>
      <c r="DC188" s="11"/>
      <c r="DD188" s="11"/>
      <c r="DE188" s="11"/>
      <c r="DF188" s="11">
        <v>1</v>
      </c>
      <c r="DG188" s="11">
        <v>1</v>
      </c>
      <c r="DH188" s="11"/>
      <c r="DI188" s="11"/>
      <c r="DJ188" s="11"/>
      <c r="DK188" s="11"/>
      <c r="DL188" s="11"/>
      <c r="DM188" s="11">
        <v>1</v>
      </c>
      <c r="DN188" s="11"/>
      <c r="DO188" s="11"/>
      <c r="DP188" s="11"/>
      <c r="DQ188" s="11">
        <v>4304</v>
      </c>
    </row>
    <row r="189" spans="1:121" ht="12.75" customHeight="1">
      <c r="A189" s="8">
        <v>41927</v>
      </c>
      <c r="B189" s="29">
        <v>40106</v>
      </c>
      <c r="C189" s="28" t="s">
        <v>925</v>
      </c>
      <c r="D189" s="9" t="s">
        <v>194</v>
      </c>
      <c r="E189" s="10" t="s">
        <v>419</v>
      </c>
      <c r="F189" s="11" t="s">
        <v>926</v>
      </c>
      <c r="G189" s="25" t="s">
        <v>927</v>
      </c>
      <c r="H189" s="26"/>
      <c r="I189" s="27" t="s">
        <v>107</v>
      </c>
      <c r="J189" s="39" t="s">
        <v>928</v>
      </c>
      <c r="K189" s="22"/>
      <c r="L189" s="11"/>
      <c r="M189" s="11"/>
      <c r="N189" s="11"/>
      <c r="O189" s="11"/>
      <c r="P189" s="11"/>
      <c r="Q189" s="23">
        <v>1</v>
      </c>
      <c r="R189" s="24"/>
      <c r="S189" s="24">
        <f t="shared" si="6"/>
        <v>8</v>
      </c>
      <c r="T189" s="22"/>
      <c r="U189" s="11"/>
      <c r="V189" s="11"/>
      <c r="W189" s="11"/>
      <c r="X189" s="11"/>
      <c r="Y189" s="11"/>
      <c r="Z189" s="11"/>
      <c r="AA189" s="11"/>
      <c r="AB189" s="11">
        <v>1</v>
      </c>
      <c r="AC189" s="11"/>
      <c r="AD189" s="11"/>
      <c r="AE189" s="11">
        <v>1</v>
      </c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>
        <v>1</v>
      </c>
      <c r="AW189" s="11"/>
      <c r="AX189" s="11"/>
      <c r="AY189" s="11"/>
      <c r="AZ189" s="11"/>
      <c r="BA189" s="11"/>
      <c r="BB189" s="11"/>
      <c r="BC189" s="11"/>
      <c r="BD189" s="11"/>
      <c r="BE189" s="11">
        <v>1</v>
      </c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04"/>
      <c r="CV189" s="11"/>
      <c r="CW189" s="11"/>
      <c r="CX189" s="11">
        <v>1</v>
      </c>
      <c r="CY189" s="11"/>
      <c r="CZ189" s="11"/>
      <c r="DA189" s="11"/>
      <c r="DB189" s="11">
        <v>1</v>
      </c>
      <c r="DC189" s="11"/>
      <c r="DD189" s="11"/>
      <c r="DE189" s="11"/>
      <c r="DF189" s="11"/>
      <c r="DG189" s="11">
        <v>1</v>
      </c>
      <c r="DH189" s="11"/>
      <c r="DI189" s="11"/>
      <c r="DJ189" s="11"/>
      <c r="DK189" s="11"/>
      <c r="DL189" s="11"/>
      <c r="DM189" s="11">
        <v>1</v>
      </c>
      <c r="DN189" s="11"/>
      <c r="DO189" s="11"/>
      <c r="DP189" s="11"/>
      <c r="DQ189" s="11">
        <v>4305</v>
      </c>
    </row>
    <row r="190" spans="1:121" ht="12.75" customHeight="1">
      <c r="A190" s="8">
        <v>41928</v>
      </c>
      <c r="B190" s="29">
        <v>40108</v>
      </c>
      <c r="C190" s="28" t="s">
        <v>929</v>
      </c>
      <c r="D190" s="9" t="s">
        <v>194</v>
      </c>
      <c r="E190" s="10" t="s">
        <v>419</v>
      </c>
      <c r="F190" s="11" t="s">
        <v>930</v>
      </c>
      <c r="G190" s="25" t="s">
        <v>931</v>
      </c>
      <c r="H190" s="26"/>
      <c r="I190" s="27" t="s">
        <v>107</v>
      </c>
      <c r="J190" s="39" t="s">
        <v>932</v>
      </c>
      <c r="K190" s="22"/>
      <c r="L190" s="11"/>
      <c r="M190" s="11"/>
      <c r="N190" s="11"/>
      <c r="O190" s="11"/>
      <c r="P190" s="11"/>
      <c r="Q190" s="23">
        <v>1</v>
      </c>
      <c r="R190" s="24"/>
      <c r="S190" s="24">
        <f t="shared" si="6"/>
        <v>22</v>
      </c>
      <c r="T190" s="22"/>
      <c r="U190" s="11"/>
      <c r="V190" s="11"/>
      <c r="W190" s="11"/>
      <c r="X190" s="11"/>
      <c r="Y190" s="11">
        <v>1</v>
      </c>
      <c r="Z190" s="11"/>
      <c r="AA190" s="11"/>
      <c r="AB190" s="11">
        <v>1</v>
      </c>
      <c r="AC190" s="11"/>
      <c r="AD190" s="11">
        <v>1</v>
      </c>
      <c r="AE190" s="11">
        <v>1</v>
      </c>
      <c r="AF190" s="11">
        <v>1</v>
      </c>
      <c r="AG190" s="11"/>
      <c r="AH190" s="11"/>
      <c r="AI190" s="11"/>
      <c r="AJ190" s="11"/>
      <c r="AK190" s="11"/>
      <c r="AL190" s="11"/>
      <c r="AM190" s="11"/>
      <c r="AN190" s="11">
        <v>1</v>
      </c>
      <c r="AO190" s="11"/>
      <c r="AP190" s="11"/>
      <c r="AQ190" s="11">
        <v>1</v>
      </c>
      <c r="AR190" s="11"/>
      <c r="AS190" s="11">
        <v>1</v>
      </c>
      <c r="AT190" s="11"/>
      <c r="AU190" s="11"/>
      <c r="AV190" s="11">
        <v>1</v>
      </c>
      <c r="AW190" s="11"/>
      <c r="AX190" s="11"/>
      <c r="AY190" s="11">
        <v>1</v>
      </c>
      <c r="AZ190" s="11">
        <v>1</v>
      </c>
      <c r="BA190" s="11"/>
      <c r="BB190" s="11"/>
      <c r="BC190" s="11"/>
      <c r="BD190" s="11"/>
      <c r="BE190" s="11">
        <v>1</v>
      </c>
      <c r="BF190" s="11">
        <v>1</v>
      </c>
      <c r="BG190" s="11">
        <v>1</v>
      </c>
      <c r="BH190" s="11">
        <v>1</v>
      </c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>
        <v>1</v>
      </c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>
        <v>1</v>
      </c>
      <c r="CO190" s="11"/>
      <c r="CP190" s="11"/>
      <c r="CQ190" s="11"/>
      <c r="CR190" s="11"/>
      <c r="CS190" s="11"/>
      <c r="CT190" s="11"/>
      <c r="CU190" s="104"/>
      <c r="CV190" s="11"/>
      <c r="CW190" s="11"/>
      <c r="CX190" s="11">
        <v>1</v>
      </c>
      <c r="CY190" s="11"/>
      <c r="CZ190" s="11"/>
      <c r="DA190" s="11"/>
      <c r="DB190" s="11">
        <v>1</v>
      </c>
      <c r="DC190" s="11"/>
      <c r="DD190" s="11"/>
      <c r="DE190" s="11"/>
      <c r="DF190" s="11">
        <v>1</v>
      </c>
      <c r="DG190" s="11">
        <v>1</v>
      </c>
      <c r="DH190" s="11"/>
      <c r="DI190" s="11"/>
      <c r="DJ190" s="11"/>
      <c r="DK190" s="11"/>
      <c r="DL190" s="11"/>
      <c r="DM190" s="11">
        <v>1</v>
      </c>
      <c r="DN190" s="11"/>
      <c r="DO190" s="11"/>
      <c r="DP190" s="11"/>
      <c r="DQ190" s="11">
        <v>4306</v>
      </c>
    </row>
    <row r="191" spans="1:121" ht="12.75" customHeight="1">
      <c r="A191" s="8">
        <v>41929</v>
      </c>
      <c r="B191" s="29">
        <v>40108</v>
      </c>
      <c r="C191" s="28" t="s">
        <v>933</v>
      </c>
      <c r="D191" s="9" t="s">
        <v>194</v>
      </c>
      <c r="E191" s="10" t="s">
        <v>885</v>
      </c>
      <c r="F191" s="11" t="s">
        <v>934</v>
      </c>
      <c r="G191" s="25" t="s">
        <v>935</v>
      </c>
      <c r="H191" s="26"/>
      <c r="I191" s="27" t="s">
        <v>107</v>
      </c>
      <c r="J191" s="39" t="s">
        <v>936</v>
      </c>
      <c r="K191" s="22"/>
      <c r="L191" s="11"/>
      <c r="M191" s="11"/>
      <c r="N191" s="11"/>
      <c r="O191" s="11"/>
      <c r="P191" s="11"/>
      <c r="Q191" s="23">
        <v>1</v>
      </c>
      <c r="R191" s="24"/>
      <c r="S191" s="24">
        <f t="shared" si="6"/>
        <v>5</v>
      </c>
      <c r="T191" s="22"/>
      <c r="U191" s="11"/>
      <c r="V191" s="11"/>
      <c r="W191" s="11"/>
      <c r="X191" s="11"/>
      <c r="Y191" s="11"/>
      <c r="Z191" s="11"/>
      <c r="AA191" s="11"/>
      <c r="AB191" s="11">
        <v>1</v>
      </c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>
        <v>1</v>
      </c>
      <c r="AW191" s="11"/>
      <c r="AX191" s="11"/>
      <c r="AY191" s="11"/>
      <c r="AZ191" s="11"/>
      <c r="BA191" s="11"/>
      <c r="BB191" s="11"/>
      <c r="BC191" s="11"/>
      <c r="BD191" s="11"/>
      <c r="BE191" s="11">
        <v>1</v>
      </c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04"/>
      <c r="CV191" s="11"/>
      <c r="CW191" s="11"/>
      <c r="CX191" s="11">
        <v>1</v>
      </c>
      <c r="CY191" s="11"/>
      <c r="CZ191" s="11"/>
      <c r="DA191" s="11"/>
      <c r="DB191" s="11"/>
      <c r="DC191" s="11"/>
      <c r="DD191" s="11"/>
      <c r="DE191" s="11"/>
      <c r="DF191" s="11">
        <v>1</v>
      </c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>
        <v>4307</v>
      </c>
    </row>
    <row r="192" spans="1:121" ht="12.75" customHeight="1">
      <c r="A192" s="8">
        <v>41930</v>
      </c>
      <c r="B192" s="29">
        <v>40115</v>
      </c>
      <c r="C192" s="28" t="s">
        <v>937</v>
      </c>
      <c r="D192" s="9" t="s">
        <v>194</v>
      </c>
      <c r="E192" s="10" t="s">
        <v>351</v>
      </c>
      <c r="F192" s="11" t="s">
        <v>938</v>
      </c>
      <c r="G192" s="25" t="s">
        <v>939</v>
      </c>
      <c r="H192" s="26"/>
      <c r="I192" s="27" t="s">
        <v>107</v>
      </c>
      <c r="J192" s="39" t="s">
        <v>940</v>
      </c>
      <c r="K192" s="22"/>
      <c r="L192" s="11"/>
      <c r="M192" s="11"/>
      <c r="N192" s="11"/>
      <c r="O192" s="11"/>
      <c r="P192" s="11"/>
      <c r="Q192" s="23">
        <v>1</v>
      </c>
      <c r="R192" s="24"/>
      <c r="S192" s="24">
        <f t="shared" si="6"/>
        <v>19</v>
      </c>
      <c r="T192" s="22"/>
      <c r="U192" s="11"/>
      <c r="V192" s="11"/>
      <c r="W192" s="11"/>
      <c r="X192" s="11"/>
      <c r="Y192" s="11">
        <v>1</v>
      </c>
      <c r="Z192" s="11"/>
      <c r="AA192" s="11"/>
      <c r="AB192" s="11">
        <v>1</v>
      </c>
      <c r="AC192" s="11"/>
      <c r="AD192" s="11">
        <v>1</v>
      </c>
      <c r="AE192" s="11">
        <v>1</v>
      </c>
      <c r="AF192" s="11"/>
      <c r="AG192" s="11"/>
      <c r="AH192" s="11"/>
      <c r="AI192" s="11"/>
      <c r="AJ192" s="11"/>
      <c r="AK192" s="11"/>
      <c r="AL192" s="11"/>
      <c r="AM192" s="11"/>
      <c r="AN192" s="11">
        <v>1</v>
      </c>
      <c r="AO192" s="11"/>
      <c r="AP192" s="11"/>
      <c r="AQ192" s="11">
        <v>1</v>
      </c>
      <c r="AR192" s="11"/>
      <c r="AS192" s="11">
        <v>1</v>
      </c>
      <c r="AT192" s="11"/>
      <c r="AU192" s="11"/>
      <c r="AV192" s="11">
        <v>1</v>
      </c>
      <c r="AW192" s="11"/>
      <c r="AX192" s="11"/>
      <c r="AY192" s="11">
        <v>1</v>
      </c>
      <c r="AZ192" s="11">
        <v>1</v>
      </c>
      <c r="BA192" s="11"/>
      <c r="BB192" s="11"/>
      <c r="BC192" s="11"/>
      <c r="BD192" s="11"/>
      <c r="BE192" s="11">
        <v>1</v>
      </c>
      <c r="BF192" s="11"/>
      <c r="BG192" s="11"/>
      <c r="BH192" s="11">
        <v>1</v>
      </c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>
        <v>1</v>
      </c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>
        <v>1</v>
      </c>
      <c r="CO192" s="11"/>
      <c r="CP192" s="11"/>
      <c r="CQ192" s="11"/>
      <c r="CR192" s="11"/>
      <c r="CS192" s="11"/>
      <c r="CT192" s="11"/>
      <c r="CU192" s="104"/>
      <c r="CV192" s="11"/>
      <c r="CW192" s="11"/>
      <c r="CX192" s="11">
        <v>1</v>
      </c>
      <c r="CY192" s="11"/>
      <c r="CZ192" s="11"/>
      <c r="DA192" s="11"/>
      <c r="DB192" s="11">
        <v>1</v>
      </c>
      <c r="DC192" s="11"/>
      <c r="DD192" s="11"/>
      <c r="DE192" s="11"/>
      <c r="DF192" s="11">
        <v>1</v>
      </c>
      <c r="DG192" s="11">
        <v>1</v>
      </c>
      <c r="DH192" s="11"/>
      <c r="DI192" s="11"/>
      <c r="DJ192" s="11"/>
      <c r="DK192" s="11"/>
      <c r="DL192" s="11"/>
      <c r="DM192" s="11">
        <v>1</v>
      </c>
      <c r="DN192" s="11"/>
      <c r="DO192" s="11"/>
      <c r="DP192" s="11"/>
      <c r="DQ192" s="11">
        <v>4308</v>
      </c>
    </row>
    <row r="193" spans="1:121" ht="12.75" customHeight="1">
      <c r="A193" s="8">
        <v>41931</v>
      </c>
      <c r="B193" s="29">
        <v>40119</v>
      </c>
      <c r="C193" s="28" t="s">
        <v>941</v>
      </c>
      <c r="D193" s="9" t="s">
        <v>194</v>
      </c>
      <c r="E193" s="10" t="s">
        <v>419</v>
      </c>
      <c r="F193" s="11" t="s">
        <v>942</v>
      </c>
      <c r="G193" s="25" t="s">
        <v>943</v>
      </c>
      <c r="H193" s="26"/>
      <c r="I193" s="27" t="s">
        <v>107</v>
      </c>
      <c r="J193" s="39" t="s">
        <v>944</v>
      </c>
      <c r="K193" s="22"/>
      <c r="L193" s="11"/>
      <c r="M193" s="11"/>
      <c r="N193" s="11"/>
      <c r="O193" s="11"/>
      <c r="P193" s="11"/>
      <c r="Q193" s="23">
        <v>1</v>
      </c>
      <c r="R193" s="24"/>
      <c r="S193" s="24">
        <f t="shared" si="6"/>
        <v>19</v>
      </c>
      <c r="T193" s="22"/>
      <c r="U193" s="11"/>
      <c r="V193" s="11"/>
      <c r="W193" s="11"/>
      <c r="X193" s="11"/>
      <c r="Y193" s="11">
        <v>1</v>
      </c>
      <c r="Z193" s="11"/>
      <c r="AA193" s="11"/>
      <c r="AB193" s="11">
        <v>1</v>
      </c>
      <c r="AC193" s="11"/>
      <c r="AD193" s="11">
        <v>1</v>
      </c>
      <c r="AE193" s="11">
        <v>1</v>
      </c>
      <c r="AF193" s="11"/>
      <c r="AG193" s="11"/>
      <c r="AH193" s="11"/>
      <c r="AI193" s="11"/>
      <c r="AJ193" s="11"/>
      <c r="AK193" s="11"/>
      <c r="AL193" s="11"/>
      <c r="AM193" s="11"/>
      <c r="AN193" s="11">
        <v>1</v>
      </c>
      <c r="AO193" s="11"/>
      <c r="AP193" s="11"/>
      <c r="AQ193" s="11">
        <v>1</v>
      </c>
      <c r="AR193" s="11"/>
      <c r="AS193" s="11">
        <v>1</v>
      </c>
      <c r="AT193" s="11"/>
      <c r="AU193" s="11"/>
      <c r="AV193" s="11">
        <v>1</v>
      </c>
      <c r="AW193" s="11"/>
      <c r="AX193" s="11"/>
      <c r="AY193" s="11">
        <v>1</v>
      </c>
      <c r="AZ193" s="11">
        <v>1</v>
      </c>
      <c r="BA193" s="11"/>
      <c r="BB193" s="11"/>
      <c r="BC193" s="11"/>
      <c r="BD193" s="11"/>
      <c r="BE193" s="11">
        <v>1</v>
      </c>
      <c r="BF193" s="11"/>
      <c r="BG193" s="11"/>
      <c r="BH193" s="11">
        <v>1</v>
      </c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>
        <v>1</v>
      </c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>
        <v>1</v>
      </c>
      <c r="CO193" s="11"/>
      <c r="CP193" s="11"/>
      <c r="CQ193" s="11"/>
      <c r="CR193" s="11"/>
      <c r="CS193" s="11"/>
      <c r="CT193" s="11"/>
      <c r="CU193" s="104"/>
      <c r="CV193" s="11"/>
      <c r="CW193" s="11"/>
      <c r="CX193" s="11">
        <v>1</v>
      </c>
      <c r="CY193" s="11"/>
      <c r="CZ193" s="11"/>
      <c r="DA193" s="11"/>
      <c r="DB193" s="11">
        <v>1</v>
      </c>
      <c r="DC193" s="11"/>
      <c r="DD193" s="11"/>
      <c r="DE193" s="11"/>
      <c r="DF193" s="11">
        <v>1</v>
      </c>
      <c r="DG193" s="11">
        <v>1</v>
      </c>
      <c r="DH193" s="11"/>
      <c r="DI193" s="11"/>
      <c r="DJ193" s="11"/>
      <c r="DK193" s="11"/>
      <c r="DL193" s="11"/>
      <c r="DM193" s="11">
        <v>1</v>
      </c>
      <c r="DN193" s="11"/>
      <c r="DO193" s="11"/>
      <c r="DP193" s="11"/>
      <c r="DQ193" s="11">
        <v>4309</v>
      </c>
    </row>
    <row r="194" spans="1:121" ht="12.75" customHeight="1">
      <c r="A194" s="8">
        <v>41932</v>
      </c>
      <c r="B194" s="29">
        <v>40120</v>
      </c>
      <c r="C194" s="28" t="s">
        <v>945</v>
      </c>
      <c r="D194" s="9" t="s">
        <v>194</v>
      </c>
      <c r="E194" s="10" t="s">
        <v>419</v>
      </c>
      <c r="F194" s="11" t="s">
        <v>946</v>
      </c>
      <c r="G194" s="25" t="s">
        <v>947</v>
      </c>
      <c r="H194" s="26"/>
      <c r="I194" s="27" t="s">
        <v>107</v>
      </c>
      <c r="J194" s="39" t="s">
        <v>948</v>
      </c>
      <c r="K194" s="22"/>
      <c r="L194" s="11"/>
      <c r="M194" s="11"/>
      <c r="N194" s="11"/>
      <c r="O194" s="11"/>
      <c r="P194" s="11"/>
      <c r="Q194" s="23">
        <v>1</v>
      </c>
      <c r="R194" s="24"/>
      <c r="S194" s="24">
        <f t="shared" si="6"/>
        <v>19</v>
      </c>
      <c r="T194" s="22"/>
      <c r="U194" s="11"/>
      <c r="V194" s="11"/>
      <c r="W194" s="11"/>
      <c r="X194" s="11"/>
      <c r="Y194" s="11">
        <v>1</v>
      </c>
      <c r="Z194" s="11"/>
      <c r="AA194" s="11"/>
      <c r="AB194" s="11">
        <v>1</v>
      </c>
      <c r="AC194" s="11"/>
      <c r="AD194" s="11">
        <v>1</v>
      </c>
      <c r="AE194" s="11">
        <v>1</v>
      </c>
      <c r="AF194" s="11"/>
      <c r="AG194" s="11"/>
      <c r="AH194" s="11"/>
      <c r="AI194" s="11"/>
      <c r="AJ194" s="11"/>
      <c r="AK194" s="11"/>
      <c r="AL194" s="11"/>
      <c r="AM194" s="11"/>
      <c r="AN194" s="11">
        <v>1</v>
      </c>
      <c r="AO194" s="11"/>
      <c r="AP194" s="11"/>
      <c r="AQ194" s="11">
        <v>1</v>
      </c>
      <c r="AR194" s="11"/>
      <c r="AS194" s="11">
        <v>1</v>
      </c>
      <c r="AT194" s="11"/>
      <c r="AU194" s="11"/>
      <c r="AV194" s="11">
        <v>1</v>
      </c>
      <c r="AW194" s="11"/>
      <c r="AX194" s="11"/>
      <c r="AY194" s="11">
        <v>1</v>
      </c>
      <c r="AZ194" s="11">
        <v>1</v>
      </c>
      <c r="BA194" s="11"/>
      <c r="BB194" s="11"/>
      <c r="BC194" s="11"/>
      <c r="BD194" s="11"/>
      <c r="BE194" s="11">
        <v>1</v>
      </c>
      <c r="BF194" s="11"/>
      <c r="BG194" s="11"/>
      <c r="BH194" s="11">
        <v>1</v>
      </c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>
        <v>1</v>
      </c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>
        <v>1</v>
      </c>
      <c r="CO194" s="11"/>
      <c r="CP194" s="11"/>
      <c r="CQ194" s="11"/>
      <c r="CR194" s="11"/>
      <c r="CS194" s="11"/>
      <c r="CT194" s="11"/>
      <c r="CU194" s="104"/>
      <c r="CV194" s="11"/>
      <c r="CW194" s="11"/>
      <c r="CX194" s="11">
        <v>1</v>
      </c>
      <c r="CY194" s="11"/>
      <c r="CZ194" s="11"/>
      <c r="DA194" s="11"/>
      <c r="DB194" s="11">
        <v>1</v>
      </c>
      <c r="DC194" s="11"/>
      <c r="DD194" s="11"/>
      <c r="DE194" s="11"/>
      <c r="DF194" s="11">
        <v>1</v>
      </c>
      <c r="DG194" s="11">
        <v>1</v>
      </c>
      <c r="DH194" s="11"/>
      <c r="DI194" s="11"/>
      <c r="DJ194" s="11"/>
      <c r="DK194" s="11"/>
      <c r="DL194" s="11"/>
      <c r="DM194" s="11">
        <v>1</v>
      </c>
      <c r="DN194" s="11"/>
      <c r="DO194" s="11"/>
      <c r="DP194" s="11"/>
      <c r="DQ194" s="11">
        <v>4310</v>
      </c>
    </row>
    <row r="195" spans="1:121" ht="12.75" customHeight="1">
      <c r="A195" s="8">
        <v>41933</v>
      </c>
      <c r="B195" s="29">
        <v>40134</v>
      </c>
      <c r="C195" s="28" t="s">
        <v>949</v>
      </c>
      <c r="D195" s="9" t="s">
        <v>194</v>
      </c>
      <c r="E195" s="10" t="s">
        <v>419</v>
      </c>
      <c r="F195" s="11" t="s">
        <v>950</v>
      </c>
      <c r="G195" s="25" t="s">
        <v>951</v>
      </c>
      <c r="H195" s="26"/>
      <c r="I195" s="27" t="s">
        <v>107</v>
      </c>
      <c r="J195" s="39" t="s">
        <v>952</v>
      </c>
      <c r="K195" s="22"/>
      <c r="L195" s="11"/>
      <c r="M195" s="11"/>
      <c r="N195" s="11"/>
      <c r="O195" s="11"/>
      <c r="P195" s="11"/>
      <c r="Q195" s="23">
        <v>1</v>
      </c>
      <c r="R195" s="24"/>
      <c r="S195" s="24">
        <f t="shared" si="6"/>
        <v>23</v>
      </c>
      <c r="T195" s="22"/>
      <c r="U195" s="11"/>
      <c r="V195" s="11"/>
      <c r="W195" s="11"/>
      <c r="X195" s="11"/>
      <c r="Y195" s="11">
        <v>1</v>
      </c>
      <c r="Z195" s="11"/>
      <c r="AA195" s="11"/>
      <c r="AB195" s="11">
        <v>1</v>
      </c>
      <c r="AC195" s="11"/>
      <c r="AD195" s="11">
        <v>1</v>
      </c>
      <c r="AE195" s="11">
        <v>1</v>
      </c>
      <c r="AF195" s="11">
        <v>1</v>
      </c>
      <c r="AG195" s="11"/>
      <c r="AH195" s="11"/>
      <c r="AI195" s="11"/>
      <c r="AJ195" s="11">
        <v>1</v>
      </c>
      <c r="AK195" s="11"/>
      <c r="AL195" s="11"/>
      <c r="AM195" s="11"/>
      <c r="AN195" s="11">
        <v>1</v>
      </c>
      <c r="AO195" s="11"/>
      <c r="AP195" s="11"/>
      <c r="AQ195" s="11">
        <v>1</v>
      </c>
      <c r="AR195" s="11"/>
      <c r="AS195" s="11">
        <v>1</v>
      </c>
      <c r="AT195" s="11"/>
      <c r="AU195" s="11"/>
      <c r="AV195" s="11">
        <v>1</v>
      </c>
      <c r="AW195" s="11"/>
      <c r="AX195" s="11"/>
      <c r="AY195" s="11">
        <v>1</v>
      </c>
      <c r="AZ195" s="11">
        <v>1</v>
      </c>
      <c r="BA195" s="11"/>
      <c r="BB195" s="11"/>
      <c r="BC195" s="11"/>
      <c r="BD195" s="11"/>
      <c r="BE195" s="11">
        <v>1</v>
      </c>
      <c r="BF195" s="11">
        <v>1</v>
      </c>
      <c r="BG195" s="11">
        <v>1</v>
      </c>
      <c r="BH195" s="11">
        <v>1</v>
      </c>
      <c r="BI195" s="11"/>
      <c r="BJ195" s="11"/>
      <c r="BK195" s="11"/>
      <c r="BL195" s="11"/>
      <c r="BM195" s="11"/>
      <c r="BN195" s="11"/>
      <c r="BO195" s="11"/>
      <c r="BP195" s="11"/>
      <c r="BQ195" s="11"/>
      <c r="BR195" s="11">
        <v>1</v>
      </c>
      <c r="BS195" s="11"/>
      <c r="BT195" s="11"/>
      <c r="BU195" s="11"/>
      <c r="BV195" s="11"/>
      <c r="BW195" s="11"/>
      <c r="BX195" s="11">
        <v>1</v>
      </c>
      <c r="BY195" s="11">
        <v>1</v>
      </c>
      <c r="BZ195" s="11">
        <v>1</v>
      </c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>
        <v>1</v>
      </c>
      <c r="CO195" s="11"/>
      <c r="CP195" s="11"/>
      <c r="CQ195" s="11"/>
      <c r="CR195" s="11"/>
      <c r="CS195" s="11"/>
      <c r="CT195" s="11"/>
      <c r="CU195" s="104"/>
      <c r="CV195" s="11"/>
      <c r="CW195" s="11"/>
      <c r="CX195" s="11">
        <v>1</v>
      </c>
      <c r="CY195" s="11"/>
      <c r="CZ195" s="11"/>
      <c r="DA195" s="11"/>
      <c r="DB195" s="11">
        <v>1</v>
      </c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>
        <v>4311</v>
      </c>
    </row>
    <row r="196" spans="1:121" ht="12.75" customHeight="1">
      <c r="A196" s="8">
        <v>41934</v>
      </c>
      <c r="B196" s="29">
        <v>40135</v>
      </c>
      <c r="C196" s="28" t="s">
        <v>953</v>
      </c>
      <c r="D196" s="9" t="s">
        <v>194</v>
      </c>
      <c r="E196" s="10" t="s">
        <v>419</v>
      </c>
      <c r="F196" s="11" t="s">
        <v>954</v>
      </c>
      <c r="G196" s="25" t="s">
        <v>955</v>
      </c>
      <c r="H196" s="26"/>
      <c r="I196" s="27" t="s">
        <v>107</v>
      </c>
      <c r="J196" s="39" t="s">
        <v>956</v>
      </c>
      <c r="K196" s="22"/>
      <c r="L196" s="11"/>
      <c r="M196" s="11"/>
      <c r="N196" s="11"/>
      <c r="O196" s="11"/>
      <c r="P196" s="11"/>
      <c r="Q196" s="23">
        <v>1</v>
      </c>
      <c r="R196" s="24"/>
      <c r="S196" s="24">
        <f aca="true" t="shared" si="7" ref="S196:S259">IF(SUM(T196:DP196)=0,"",SUM(T196:DP196))</f>
        <v>19</v>
      </c>
      <c r="T196" s="22"/>
      <c r="U196" s="11"/>
      <c r="V196" s="11"/>
      <c r="W196" s="11"/>
      <c r="X196" s="11"/>
      <c r="Y196" s="11">
        <v>1</v>
      </c>
      <c r="Z196" s="11"/>
      <c r="AA196" s="11"/>
      <c r="AB196" s="11">
        <v>1</v>
      </c>
      <c r="AC196" s="11"/>
      <c r="AD196" s="11">
        <v>1</v>
      </c>
      <c r="AE196" s="11">
        <v>1</v>
      </c>
      <c r="AF196" s="11"/>
      <c r="AG196" s="11"/>
      <c r="AH196" s="11"/>
      <c r="AI196" s="11"/>
      <c r="AJ196" s="11"/>
      <c r="AK196" s="11"/>
      <c r="AL196" s="11"/>
      <c r="AM196" s="11"/>
      <c r="AN196" s="11">
        <v>1</v>
      </c>
      <c r="AO196" s="11"/>
      <c r="AP196" s="11"/>
      <c r="AQ196" s="11">
        <v>1</v>
      </c>
      <c r="AR196" s="11"/>
      <c r="AS196" s="11">
        <v>1</v>
      </c>
      <c r="AT196" s="11"/>
      <c r="AU196" s="11"/>
      <c r="AV196" s="11">
        <v>1</v>
      </c>
      <c r="AW196" s="11"/>
      <c r="AX196" s="11"/>
      <c r="AY196" s="11">
        <v>1</v>
      </c>
      <c r="AZ196" s="11">
        <v>1</v>
      </c>
      <c r="BA196" s="11"/>
      <c r="BB196" s="11"/>
      <c r="BC196" s="11"/>
      <c r="BD196" s="11"/>
      <c r="BE196" s="11">
        <v>1</v>
      </c>
      <c r="BF196" s="11"/>
      <c r="BG196" s="11"/>
      <c r="BH196" s="11">
        <v>1</v>
      </c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>
        <v>1</v>
      </c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>
        <v>1</v>
      </c>
      <c r="CO196" s="11"/>
      <c r="CP196" s="11"/>
      <c r="CQ196" s="11"/>
      <c r="CR196" s="11"/>
      <c r="CS196" s="11"/>
      <c r="CT196" s="11"/>
      <c r="CU196" s="104"/>
      <c r="CV196" s="11"/>
      <c r="CW196" s="11"/>
      <c r="CX196" s="11">
        <v>1</v>
      </c>
      <c r="CY196" s="11"/>
      <c r="CZ196" s="11"/>
      <c r="DA196" s="11"/>
      <c r="DB196" s="11">
        <v>1</v>
      </c>
      <c r="DC196" s="11"/>
      <c r="DD196" s="11"/>
      <c r="DE196" s="11"/>
      <c r="DF196" s="11">
        <v>1</v>
      </c>
      <c r="DG196" s="11">
        <v>1</v>
      </c>
      <c r="DH196" s="11"/>
      <c r="DI196" s="11"/>
      <c r="DJ196" s="11"/>
      <c r="DK196" s="11"/>
      <c r="DL196" s="11"/>
      <c r="DM196" s="11">
        <v>1</v>
      </c>
      <c r="DN196" s="11"/>
      <c r="DO196" s="11"/>
      <c r="DP196" s="11"/>
      <c r="DQ196" s="11">
        <v>4312</v>
      </c>
    </row>
    <row r="197" spans="1:121" ht="12.75" customHeight="1">
      <c r="A197" s="8">
        <v>41935</v>
      </c>
      <c r="B197" s="29">
        <v>40144</v>
      </c>
      <c r="C197" s="28" t="s">
        <v>957</v>
      </c>
      <c r="D197" s="9" t="s">
        <v>194</v>
      </c>
      <c r="E197" s="10" t="s">
        <v>312</v>
      </c>
      <c r="F197" s="11" t="s">
        <v>958</v>
      </c>
      <c r="G197" s="25" t="s">
        <v>959</v>
      </c>
      <c r="H197" s="26"/>
      <c r="I197" s="27" t="s">
        <v>107</v>
      </c>
      <c r="J197" s="39" t="s">
        <v>960</v>
      </c>
      <c r="K197" s="22"/>
      <c r="L197" s="11"/>
      <c r="M197" s="11"/>
      <c r="N197" s="11"/>
      <c r="O197" s="11"/>
      <c r="P197" s="11"/>
      <c r="Q197" s="23">
        <v>1</v>
      </c>
      <c r="R197" s="24"/>
      <c r="S197" s="24">
        <f t="shared" si="7"/>
        <v>19</v>
      </c>
      <c r="T197" s="22"/>
      <c r="U197" s="11"/>
      <c r="V197" s="11"/>
      <c r="W197" s="11"/>
      <c r="X197" s="11"/>
      <c r="Y197" s="11">
        <v>1</v>
      </c>
      <c r="Z197" s="11"/>
      <c r="AA197" s="11"/>
      <c r="AB197" s="11">
        <v>1</v>
      </c>
      <c r="AC197" s="11"/>
      <c r="AD197" s="11">
        <v>1</v>
      </c>
      <c r="AE197" s="11">
        <v>1</v>
      </c>
      <c r="AF197" s="11"/>
      <c r="AG197" s="11"/>
      <c r="AH197" s="11"/>
      <c r="AI197" s="11"/>
      <c r="AJ197" s="11"/>
      <c r="AK197" s="11"/>
      <c r="AL197" s="11"/>
      <c r="AM197" s="11"/>
      <c r="AN197" s="11">
        <v>1</v>
      </c>
      <c r="AO197" s="11"/>
      <c r="AP197" s="11"/>
      <c r="AQ197" s="11">
        <v>1</v>
      </c>
      <c r="AR197" s="11"/>
      <c r="AS197" s="11">
        <v>1</v>
      </c>
      <c r="AT197" s="11"/>
      <c r="AU197" s="11"/>
      <c r="AV197" s="11">
        <v>1</v>
      </c>
      <c r="AW197" s="11"/>
      <c r="AX197" s="11"/>
      <c r="AY197" s="11">
        <v>1</v>
      </c>
      <c r="AZ197" s="11">
        <v>1</v>
      </c>
      <c r="BA197" s="11"/>
      <c r="BB197" s="11"/>
      <c r="BC197" s="11"/>
      <c r="BD197" s="11"/>
      <c r="BE197" s="11">
        <v>1</v>
      </c>
      <c r="BF197" s="11"/>
      <c r="BG197" s="11"/>
      <c r="BH197" s="11">
        <v>1</v>
      </c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>
        <v>1</v>
      </c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>
        <v>1</v>
      </c>
      <c r="CO197" s="11"/>
      <c r="CP197" s="11"/>
      <c r="CQ197" s="11"/>
      <c r="CR197" s="11"/>
      <c r="CS197" s="11"/>
      <c r="CT197" s="11"/>
      <c r="CU197" s="104"/>
      <c r="CV197" s="11"/>
      <c r="CW197" s="11"/>
      <c r="CX197" s="11">
        <v>1</v>
      </c>
      <c r="CY197" s="11"/>
      <c r="CZ197" s="11"/>
      <c r="DA197" s="11"/>
      <c r="DB197" s="11">
        <v>1</v>
      </c>
      <c r="DC197" s="11"/>
      <c r="DD197" s="11"/>
      <c r="DE197" s="11"/>
      <c r="DF197" s="11">
        <v>1</v>
      </c>
      <c r="DG197" s="11">
        <v>1</v>
      </c>
      <c r="DH197" s="11"/>
      <c r="DI197" s="11"/>
      <c r="DJ197" s="11"/>
      <c r="DK197" s="11"/>
      <c r="DL197" s="11"/>
      <c r="DM197" s="11">
        <v>1</v>
      </c>
      <c r="DN197" s="11"/>
      <c r="DO197" s="11"/>
      <c r="DP197" s="11"/>
      <c r="DQ197" s="11">
        <v>4313</v>
      </c>
    </row>
    <row r="198" spans="1:121" ht="12.75" customHeight="1">
      <c r="A198" s="8">
        <v>41936</v>
      </c>
      <c r="B198" s="29">
        <v>40151</v>
      </c>
      <c r="C198" s="28" t="s">
        <v>961</v>
      </c>
      <c r="D198" s="9" t="s">
        <v>194</v>
      </c>
      <c r="E198" s="10" t="s">
        <v>885</v>
      </c>
      <c r="F198" s="11" t="s">
        <v>962</v>
      </c>
      <c r="G198" s="25" t="s">
        <v>963</v>
      </c>
      <c r="H198" s="26"/>
      <c r="I198" s="27" t="s">
        <v>107</v>
      </c>
      <c r="J198" s="39" t="s">
        <v>964</v>
      </c>
      <c r="K198" s="22"/>
      <c r="L198" s="11"/>
      <c r="M198" s="11"/>
      <c r="N198" s="11"/>
      <c r="O198" s="11"/>
      <c r="P198" s="11"/>
      <c r="Q198" s="23">
        <v>1</v>
      </c>
      <c r="R198" s="24"/>
      <c r="S198" s="24">
        <f t="shared" si="7"/>
        <v>19</v>
      </c>
      <c r="T198" s="22"/>
      <c r="U198" s="11"/>
      <c r="V198" s="11"/>
      <c r="W198" s="11"/>
      <c r="X198" s="11"/>
      <c r="Y198" s="11">
        <v>1</v>
      </c>
      <c r="Z198" s="11"/>
      <c r="AA198" s="11"/>
      <c r="AB198" s="11">
        <v>1</v>
      </c>
      <c r="AC198" s="11"/>
      <c r="AD198" s="11">
        <v>1</v>
      </c>
      <c r="AE198" s="11">
        <v>1</v>
      </c>
      <c r="AF198" s="11"/>
      <c r="AG198" s="11"/>
      <c r="AH198" s="11"/>
      <c r="AI198" s="11"/>
      <c r="AJ198" s="11"/>
      <c r="AK198" s="11"/>
      <c r="AL198" s="11"/>
      <c r="AM198" s="11"/>
      <c r="AN198" s="11">
        <v>1</v>
      </c>
      <c r="AO198" s="11"/>
      <c r="AP198" s="11"/>
      <c r="AQ198" s="11">
        <v>1</v>
      </c>
      <c r="AR198" s="11"/>
      <c r="AS198" s="11">
        <v>1</v>
      </c>
      <c r="AT198" s="11"/>
      <c r="AU198" s="11"/>
      <c r="AV198" s="11">
        <v>1</v>
      </c>
      <c r="AW198" s="11"/>
      <c r="AX198" s="11"/>
      <c r="AY198" s="11">
        <v>1</v>
      </c>
      <c r="AZ198" s="11">
        <v>1</v>
      </c>
      <c r="BA198" s="11"/>
      <c r="BB198" s="11"/>
      <c r="BC198" s="11"/>
      <c r="BD198" s="11"/>
      <c r="BE198" s="11">
        <v>1</v>
      </c>
      <c r="BF198" s="11"/>
      <c r="BG198" s="11"/>
      <c r="BH198" s="11">
        <v>1</v>
      </c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>
        <v>1</v>
      </c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>
        <v>1</v>
      </c>
      <c r="CO198" s="11"/>
      <c r="CP198" s="11"/>
      <c r="CQ198" s="11"/>
      <c r="CR198" s="11"/>
      <c r="CS198" s="11"/>
      <c r="CT198" s="11"/>
      <c r="CU198" s="104"/>
      <c r="CV198" s="11"/>
      <c r="CW198" s="11"/>
      <c r="CX198" s="11">
        <v>1</v>
      </c>
      <c r="CY198" s="11"/>
      <c r="CZ198" s="11"/>
      <c r="DA198" s="11"/>
      <c r="DB198" s="11">
        <v>1</v>
      </c>
      <c r="DC198" s="11"/>
      <c r="DD198" s="11"/>
      <c r="DE198" s="11"/>
      <c r="DF198" s="11">
        <v>1</v>
      </c>
      <c r="DG198" s="11">
        <v>1</v>
      </c>
      <c r="DH198" s="11"/>
      <c r="DI198" s="11"/>
      <c r="DJ198" s="11"/>
      <c r="DK198" s="11"/>
      <c r="DL198" s="11"/>
      <c r="DM198" s="11">
        <v>1</v>
      </c>
      <c r="DN198" s="11"/>
      <c r="DO198" s="11"/>
      <c r="DP198" s="11"/>
      <c r="DQ198" s="11">
        <v>4314</v>
      </c>
    </row>
    <row r="199" spans="1:121" ht="12.75" customHeight="1">
      <c r="A199" s="8">
        <v>41937</v>
      </c>
      <c r="B199" s="29">
        <v>40156</v>
      </c>
      <c r="C199" s="28" t="s">
        <v>965</v>
      </c>
      <c r="D199" s="9" t="s">
        <v>194</v>
      </c>
      <c r="E199" s="10" t="s">
        <v>308</v>
      </c>
      <c r="F199" s="11" t="s">
        <v>966</v>
      </c>
      <c r="G199" s="25" t="s">
        <v>967</v>
      </c>
      <c r="H199" s="26"/>
      <c r="I199" s="27" t="s">
        <v>107</v>
      </c>
      <c r="J199" s="39" t="s">
        <v>968</v>
      </c>
      <c r="K199" s="22"/>
      <c r="L199" s="11"/>
      <c r="M199" s="11"/>
      <c r="N199" s="11"/>
      <c r="O199" s="11"/>
      <c r="P199" s="11"/>
      <c r="Q199" s="23">
        <v>1</v>
      </c>
      <c r="R199" s="24"/>
      <c r="S199" s="24">
        <f t="shared" si="7"/>
        <v>19</v>
      </c>
      <c r="T199" s="22"/>
      <c r="U199" s="11"/>
      <c r="V199" s="11"/>
      <c r="W199" s="11"/>
      <c r="X199" s="11"/>
      <c r="Y199" s="11">
        <v>1</v>
      </c>
      <c r="Z199" s="11"/>
      <c r="AA199" s="11"/>
      <c r="AB199" s="11">
        <v>1</v>
      </c>
      <c r="AC199" s="11"/>
      <c r="AD199" s="11">
        <v>1</v>
      </c>
      <c r="AE199" s="11">
        <v>1</v>
      </c>
      <c r="AF199" s="11"/>
      <c r="AG199" s="11"/>
      <c r="AH199" s="11"/>
      <c r="AI199" s="11"/>
      <c r="AJ199" s="11"/>
      <c r="AK199" s="11"/>
      <c r="AL199" s="11"/>
      <c r="AM199" s="11"/>
      <c r="AN199" s="11">
        <v>1</v>
      </c>
      <c r="AO199" s="11"/>
      <c r="AP199" s="11"/>
      <c r="AQ199" s="11">
        <v>1</v>
      </c>
      <c r="AR199" s="11"/>
      <c r="AS199" s="11">
        <v>1</v>
      </c>
      <c r="AT199" s="11"/>
      <c r="AU199" s="11"/>
      <c r="AV199" s="11">
        <v>1</v>
      </c>
      <c r="AW199" s="11"/>
      <c r="AX199" s="11"/>
      <c r="AY199" s="11">
        <v>1</v>
      </c>
      <c r="AZ199" s="11">
        <v>1</v>
      </c>
      <c r="BA199" s="11"/>
      <c r="BB199" s="11"/>
      <c r="BC199" s="11"/>
      <c r="BD199" s="11"/>
      <c r="BE199" s="11">
        <v>1</v>
      </c>
      <c r="BF199" s="11"/>
      <c r="BG199" s="11"/>
      <c r="BH199" s="11">
        <v>1</v>
      </c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>
        <v>1</v>
      </c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>
        <v>1</v>
      </c>
      <c r="CO199" s="11"/>
      <c r="CP199" s="11"/>
      <c r="CQ199" s="11"/>
      <c r="CR199" s="11"/>
      <c r="CS199" s="11"/>
      <c r="CT199" s="11"/>
      <c r="CU199" s="104"/>
      <c r="CV199" s="11"/>
      <c r="CW199" s="11"/>
      <c r="CX199" s="11">
        <v>1</v>
      </c>
      <c r="CY199" s="11"/>
      <c r="CZ199" s="11"/>
      <c r="DA199" s="11"/>
      <c r="DB199" s="11">
        <v>1</v>
      </c>
      <c r="DC199" s="11"/>
      <c r="DD199" s="11"/>
      <c r="DE199" s="11"/>
      <c r="DF199" s="11">
        <v>1</v>
      </c>
      <c r="DG199" s="11">
        <v>1</v>
      </c>
      <c r="DH199" s="11"/>
      <c r="DI199" s="11"/>
      <c r="DJ199" s="11"/>
      <c r="DK199" s="11"/>
      <c r="DL199" s="11"/>
      <c r="DM199" s="11">
        <v>1</v>
      </c>
      <c r="DN199" s="11"/>
      <c r="DO199" s="11"/>
      <c r="DP199" s="11"/>
      <c r="DQ199" s="11">
        <v>4315</v>
      </c>
    </row>
    <row r="200" spans="1:121" ht="12.75" customHeight="1">
      <c r="A200" s="8">
        <v>41938</v>
      </c>
      <c r="B200" s="29">
        <v>40157</v>
      </c>
      <c r="C200" s="28" t="s">
        <v>969</v>
      </c>
      <c r="D200" s="9" t="s">
        <v>194</v>
      </c>
      <c r="E200" s="10" t="s">
        <v>419</v>
      </c>
      <c r="F200" s="11" t="s">
        <v>970</v>
      </c>
      <c r="G200" s="25" t="s">
        <v>971</v>
      </c>
      <c r="H200" s="26"/>
      <c r="I200" s="27" t="s">
        <v>107</v>
      </c>
      <c r="J200" s="39" t="s">
        <v>972</v>
      </c>
      <c r="K200" s="22"/>
      <c r="L200" s="11"/>
      <c r="M200" s="11"/>
      <c r="N200" s="11"/>
      <c r="O200" s="11"/>
      <c r="P200" s="11"/>
      <c r="Q200" s="23">
        <v>1</v>
      </c>
      <c r="R200" s="24"/>
      <c r="S200" s="24">
        <f t="shared" si="7"/>
        <v>19</v>
      </c>
      <c r="T200" s="22"/>
      <c r="U200" s="11"/>
      <c r="V200" s="11"/>
      <c r="W200" s="11"/>
      <c r="X200" s="11"/>
      <c r="Y200" s="11">
        <v>1</v>
      </c>
      <c r="Z200" s="11"/>
      <c r="AA200" s="11"/>
      <c r="AB200" s="11">
        <v>1</v>
      </c>
      <c r="AC200" s="11"/>
      <c r="AD200" s="11">
        <v>1</v>
      </c>
      <c r="AE200" s="11">
        <v>1</v>
      </c>
      <c r="AF200" s="11"/>
      <c r="AG200" s="11"/>
      <c r="AH200" s="11"/>
      <c r="AI200" s="11"/>
      <c r="AJ200" s="11"/>
      <c r="AK200" s="11"/>
      <c r="AL200" s="11"/>
      <c r="AM200" s="11"/>
      <c r="AN200" s="11">
        <v>1</v>
      </c>
      <c r="AO200" s="11"/>
      <c r="AP200" s="11"/>
      <c r="AQ200" s="11">
        <v>1</v>
      </c>
      <c r="AR200" s="11"/>
      <c r="AS200" s="11">
        <v>1</v>
      </c>
      <c r="AT200" s="11"/>
      <c r="AU200" s="11"/>
      <c r="AV200" s="11">
        <v>1</v>
      </c>
      <c r="AW200" s="11"/>
      <c r="AX200" s="11"/>
      <c r="AY200" s="11">
        <v>1</v>
      </c>
      <c r="AZ200" s="11">
        <v>1</v>
      </c>
      <c r="BA200" s="11"/>
      <c r="BB200" s="11"/>
      <c r="BC200" s="11"/>
      <c r="BD200" s="11"/>
      <c r="BE200" s="11">
        <v>1</v>
      </c>
      <c r="BF200" s="11"/>
      <c r="BG200" s="11"/>
      <c r="BH200" s="11">
        <v>1</v>
      </c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>
        <v>1</v>
      </c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>
        <v>1</v>
      </c>
      <c r="CO200" s="11"/>
      <c r="CP200" s="11"/>
      <c r="CQ200" s="11"/>
      <c r="CR200" s="11"/>
      <c r="CS200" s="11"/>
      <c r="CT200" s="11"/>
      <c r="CU200" s="104"/>
      <c r="CV200" s="11"/>
      <c r="CW200" s="11"/>
      <c r="CX200" s="11">
        <v>1</v>
      </c>
      <c r="CY200" s="11"/>
      <c r="CZ200" s="11"/>
      <c r="DA200" s="11"/>
      <c r="DB200" s="11">
        <v>1</v>
      </c>
      <c r="DC200" s="11"/>
      <c r="DD200" s="11"/>
      <c r="DE200" s="11"/>
      <c r="DF200" s="11">
        <v>1</v>
      </c>
      <c r="DG200" s="11">
        <v>1</v>
      </c>
      <c r="DH200" s="11"/>
      <c r="DI200" s="11"/>
      <c r="DJ200" s="11"/>
      <c r="DK200" s="11"/>
      <c r="DL200" s="11"/>
      <c r="DM200" s="11">
        <v>1</v>
      </c>
      <c r="DN200" s="11"/>
      <c r="DO200" s="11"/>
      <c r="DP200" s="11"/>
      <c r="DQ200" s="11">
        <v>4316</v>
      </c>
    </row>
    <row r="201" spans="1:121" ht="12.75" customHeight="1">
      <c r="A201" s="8">
        <v>41939</v>
      </c>
      <c r="B201" s="29">
        <v>40158</v>
      </c>
      <c r="C201" s="28" t="s">
        <v>973</v>
      </c>
      <c r="D201" s="9" t="s">
        <v>194</v>
      </c>
      <c r="E201" s="10" t="s">
        <v>265</v>
      </c>
      <c r="F201" s="11" t="s">
        <v>974</v>
      </c>
      <c r="G201" s="25" t="s">
        <v>975</v>
      </c>
      <c r="H201" s="26"/>
      <c r="I201" s="27" t="s">
        <v>107</v>
      </c>
      <c r="J201" s="39" t="s">
        <v>976</v>
      </c>
      <c r="K201" s="22"/>
      <c r="L201" s="11"/>
      <c r="M201" s="11"/>
      <c r="N201" s="11"/>
      <c r="O201" s="11"/>
      <c r="P201" s="11"/>
      <c r="Q201" s="23">
        <v>1</v>
      </c>
      <c r="R201" s="24"/>
      <c r="S201" s="24">
        <f t="shared" si="7"/>
        <v>19</v>
      </c>
      <c r="T201" s="22"/>
      <c r="U201" s="11"/>
      <c r="V201" s="11"/>
      <c r="W201" s="11"/>
      <c r="X201" s="11"/>
      <c r="Y201" s="11">
        <v>1</v>
      </c>
      <c r="Z201" s="11"/>
      <c r="AA201" s="11"/>
      <c r="AB201" s="11">
        <v>1</v>
      </c>
      <c r="AC201" s="11"/>
      <c r="AD201" s="11">
        <v>1</v>
      </c>
      <c r="AE201" s="11">
        <v>1</v>
      </c>
      <c r="AF201" s="11"/>
      <c r="AG201" s="11"/>
      <c r="AH201" s="11"/>
      <c r="AI201" s="11"/>
      <c r="AJ201" s="11"/>
      <c r="AK201" s="11"/>
      <c r="AL201" s="11"/>
      <c r="AM201" s="11"/>
      <c r="AN201" s="11">
        <v>1</v>
      </c>
      <c r="AO201" s="11"/>
      <c r="AP201" s="11"/>
      <c r="AQ201" s="11">
        <v>1</v>
      </c>
      <c r="AR201" s="11"/>
      <c r="AS201" s="11">
        <v>1</v>
      </c>
      <c r="AT201" s="11"/>
      <c r="AU201" s="11"/>
      <c r="AV201" s="11">
        <v>1</v>
      </c>
      <c r="AW201" s="11"/>
      <c r="AX201" s="11"/>
      <c r="AY201" s="11">
        <v>1</v>
      </c>
      <c r="AZ201" s="11">
        <v>1</v>
      </c>
      <c r="BA201" s="11"/>
      <c r="BB201" s="11"/>
      <c r="BC201" s="11"/>
      <c r="BD201" s="11"/>
      <c r="BE201" s="11">
        <v>1</v>
      </c>
      <c r="BF201" s="11"/>
      <c r="BG201" s="11"/>
      <c r="BH201" s="11">
        <v>1</v>
      </c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>
        <v>1</v>
      </c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>
        <v>1</v>
      </c>
      <c r="CO201" s="11"/>
      <c r="CP201" s="11"/>
      <c r="CQ201" s="11"/>
      <c r="CR201" s="11"/>
      <c r="CS201" s="11"/>
      <c r="CT201" s="11"/>
      <c r="CU201" s="104"/>
      <c r="CV201" s="11"/>
      <c r="CW201" s="11"/>
      <c r="CX201" s="11">
        <v>1</v>
      </c>
      <c r="CY201" s="11"/>
      <c r="CZ201" s="11"/>
      <c r="DA201" s="11"/>
      <c r="DB201" s="11">
        <v>1</v>
      </c>
      <c r="DC201" s="11"/>
      <c r="DD201" s="11"/>
      <c r="DE201" s="11"/>
      <c r="DF201" s="11">
        <v>1</v>
      </c>
      <c r="DG201" s="11">
        <v>1</v>
      </c>
      <c r="DH201" s="11"/>
      <c r="DI201" s="11"/>
      <c r="DJ201" s="11"/>
      <c r="DK201" s="11"/>
      <c r="DL201" s="11"/>
      <c r="DM201" s="11">
        <v>1</v>
      </c>
      <c r="DN201" s="11"/>
      <c r="DO201" s="11"/>
      <c r="DP201" s="11"/>
      <c r="DQ201" s="11">
        <v>4317</v>
      </c>
    </row>
    <row r="202" spans="1:121" ht="12.75" customHeight="1">
      <c r="A202" s="8">
        <v>41940</v>
      </c>
      <c r="B202" s="29">
        <v>40163</v>
      </c>
      <c r="C202" s="28" t="s">
        <v>977</v>
      </c>
      <c r="D202" s="9" t="s">
        <v>194</v>
      </c>
      <c r="E202" s="10" t="s">
        <v>308</v>
      </c>
      <c r="F202" s="11" t="s">
        <v>978</v>
      </c>
      <c r="G202" s="25" t="s">
        <v>979</v>
      </c>
      <c r="H202" s="26"/>
      <c r="I202" s="27" t="s">
        <v>107</v>
      </c>
      <c r="J202" s="39" t="s">
        <v>107</v>
      </c>
      <c r="K202" s="22"/>
      <c r="L202" s="11"/>
      <c r="M202" s="11"/>
      <c r="N202" s="11"/>
      <c r="O202" s="11"/>
      <c r="P202" s="11"/>
      <c r="Q202" s="23">
        <v>1</v>
      </c>
      <c r="R202" s="24" t="s">
        <v>121</v>
      </c>
      <c r="S202" s="24">
        <f t="shared" si="7"/>
      </c>
      <c r="T202" s="22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04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>
        <v>4318</v>
      </c>
    </row>
    <row r="203" spans="1:121" ht="12.75" customHeight="1">
      <c r="A203" s="8">
        <v>58301</v>
      </c>
      <c r="B203" s="29">
        <v>40310</v>
      </c>
      <c r="C203" s="28" t="s">
        <v>980</v>
      </c>
      <c r="D203" s="9" t="s">
        <v>194</v>
      </c>
      <c r="E203" s="10" t="s">
        <v>419</v>
      </c>
      <c r="F203" s="11" t="s">
        <v>981</v>
      </c>
      <c r="G203" s="25" t="s">
        <v>982</v>
      </c>
      <c r="H203" s="26"/>
      <c r="I203" s="27" t="s">
        <v>107</v>
      </c>
      <c r="J203" s="39" t="s">
        <v>983</v>
      </c>
      <c r="K203" s="22"/>
      <c r="L203" s="11"/>
      <c r="M203" s="11"/>
      <c r="N203" s="11"/>
      <c r="O203" s="11"/>
      <c r="P203" s="11"/>
      <c r="Q203" s="23">
        <v>1</v>
      </c>
      <c r="R203" s="24"/>
      <c r="S203" s="24">
        <f t="shared" si="7"/>
        <v>7</v>
      </c>
      <c r="T203" s="22"/>
      <c r="U203" s="11"/>
      <c r="V203" s="11"/>
      <c r="W203" s="11"/>
      <c r="X203" s="11"/>
      <c r="Y203" s="11"/>
      <c r="Z203" s="11"/>
      <c r="AA203" s="11"/>
      <c r="AB203" s="11">
        <v>1</v>
      </c>
      <c r="AC203" s="11"/>
      <c r="AD203" s="11"/>
      <c r="AE203" s="11">
        <v>1</v>
      </c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>
        <v>1</v>
      </c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>
        <v>1</v>
      </c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04"/>
      <c r="CV203" s="11"/>
      <c r="CW203" s="11"/>
      <c r="CX203" s="11">
        <v>1</v>
      </c>
      <c r="CY203" s="11"/>
      <c r="CZ203" s="11"/>
      <c r="DA203" s="11"/>
      <c r="DB203" s="11">
        <v>1</v>
      </c>
      <c r="DC203" s="11"/>
      <c r="DD203" s="11"/>
      <c r="DE203" s="11"/>
      <c r="DF203" s="11">
        <v>1</v>
      </c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>
        <v>4319</v>
      </c>
    </row>
    <row r="204" spans="1:121" ht="12.75" customHeight="1">
      <c r="A204" s="8">
        <v>58302</v>
      </c>
      <c r="B204" s="29">
        <v>40310</v>
      </c>
      <c r="C204" s="28" t="s">
        <v>984</v>
      </c>
      <c r="D204" s="9" t="s">
        <v>194</v>
      </c>
      <c r="E204" s="10" t="s">
        <v>817</v>
      </c>
      <c r="F204" s="11" t="s">
        <v>985</v>
      </c>
      <c r="G204" s="25" t="s">
        <v>986</v>
      </c>
      <c r="H204" s="26"/>
      <c r="I204" s="27" t="s">
        <v>107</v>
      </c>
      <c r="J204" s="39" t="s">
        <v>987</v>
      </c>
      <c r="K204" s="22"/>
      <c r="L204" s="11"/>
      <c r="M204" s="11"/>
      <c r="N204" s="11"/>
      <c r="O204" s="11"/>
      <c r="P204" s="11"/>
      <c r="Q204" s="23">
        <v>1</v>
      </c>
      <c r="R204" s="24"/>
      <c r="S204" s="24">
        <f t="shared" si="7"/>
        <v>19</v>
      </c>
      <c r="T204" s="22"/>
      <c r="U204" s="11"/>
      <c r="V204" s="11"/>
      <c r="W204" s="11"/>
      <c r="X204" s="11"/>
      <c r="Y204" s="11">
        <v>1</v>
      </c>
      <c r="Z204" s="11"/>
      <c r="AA204" s="11"/>
      <c r="AB204" s="11">
        <v>1</v>
      </c>
      <c r="AC204" s="11"/>
      <c r="AD204" s="11">
        <v>1</v>
      </c>
      <c r="AE204" s="11">
        <v>1</v>
      </c>
      <c r="AF204" s="11"/>
      <c r="AG204" s="11"/>
      <c r="AH204" s="11"/>
      <c r="AI204" s="11"/>
      <c r="AJ204" s="11"/>
      <c r="AK204" s="11"/>
      <c r="AL204" s="11"/>
      <c r="AM204" s="11"/>
      <c r="AN204" s="11">
        <v>1</v>
      </c>
      <c r="AO204" s="11"/>
      <c r="AP204" s="11"/>
      <c r="AQ204" s="11">
        <v>1</v>
      </c>
      <c r="AR204" s="11"/>
      <c r="AS204" s="11">
        <v>1</v>
      </c>
      <c r="AT204" s="11"/>
      <c r="AU204" s="11"/>
      <c r="AV204" s="11">
        <v>1</v>
      </c>
      <c r="AW204" s="11"/>
      <c r="AX204" s="11"/>
      <c r="AY204" s="11">
        <v>1</v>
      </c>
      <c r="AZ204" s="11">
        <v>1</v>
      </c>
      <c r="BA204" s="11"/>
      <c r="BB204" s="11"/>
      <c r="BC204" s="11"/>
      <c r="BD204" s="11"/>
      <c r="BE204" s="11">
        <v>1</v>
      </c>
      <c r="BF204" s="11"/>
      <c r="BG204" s="11"/>
      <c r="BH204" s="11">
        <v>1</v>
      </c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>
        <v>1</v>
      </c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>
        <v>1</v>
      </c>
      <c r="CO204" s="11"/>
      <c r="CP204" s="11"/>
      <c r="CQ204" s="11"/>
      <c r="CR204" s="11"/>
      <c r="CS204" s="11"/>
      <c r="CT204" s="11"/>
      <c r="CU204" s="104"/>
      <c r="CV204" s="11"/>
      <c r="CW204" s="11"/>
      <c r="CX204" s="11">
        <v>1</v>
      </c>
      <c r="CY204" s="11"/>
      <c r="CZ204" s="11"/>
      <c r="DA204" s="11"/>
      <c r="DB204" s="11">
        <v>1</v>
      </c>
      <c r="DC204" s="11"/>
      <c r="DD204" s="11"/>
      <c r="DE204" s="11"/>
      <c r="DF204" s="11">
        <v>1</v>
      </c>
      <c r="DG204" s="11">
        <v>1</v>
      </c>
      <c r="DH204" s="11"/>
      <c r="DI204" s="11"/>
      <c r="DJ204" s="11"/>
      <c r="DK204" s="11"/>
      <c r="DL204" s="11"/>
      <c r="DM204" s="11">
        <v>1</v>
      </c>
      <c r="DN204" s="11"/>
      <c r="DO204" s="11"/>
      <c r="DP204" s="11"/>
      <c r="DQ204" s="11">
        <v>4320</v>
      </c>
    </row>
    <row r="205" spans="1:121" ht="12.75" customHeight="1">
      <c r="A205" s="8">
        <v>58303</v>
      </c>
      <c r="B205" s="29">
        <v>40310</v>
      </c>
      <c r="C205" s="28" t="s">
        <v>988</v>
      </c>
      <c r="D205" s="9" t="s">
        <v>194</v>
      </c>
      <c r="E205" s="10" t="s">
        <v>220</v>
      </c>
      <c r="F205" s="11" t="s">
        <v>989</v>
      </c>
      <c r="G205" s="25" t="s">
        <v>990</v>
      </c>
      <c r="H205" s="26"/>
      <c r="I205" s="27" t="s">
        <v>107</v>
      </c>
      <c r="J205" s="39" t="s">
        <v>991</v>
      </c>
      <c r="K205" s="22"/>
      <c r="L205" s="11"/>
      <c r="M205" s="11"/>
      <c r="N205" s="11"/>
      <c r="O205" s="11"/>
      <c r="P205" s="11"/>
      <c r="Q205" s="23">
        <v>1</v>
      </c>
      <c r="R205" s="24"/>
      <c r="S205" s="24">
        <f t="shared" si="7"/>
        <v>19</v>
      </c>
      <c r="T205" s="22"/>
      <c r="U205" s="11"/>
      <c r="V205" s="11"/>
      <c r="W205" s="11"/>
      <c r="X205" s="11"/>
      <c r="Y205" s="11">
        <v>1</v>
      </c>
      <c r="Z205" s="11"/>
      <c r="AA205" s="11"/>
      <c r="AB205" s="11">
        <v>1</v>
      </c>
      <c r="AC205" s="11"/>
      <c r="AD205" s="11">
        <v>1</v>
      </c>
      <c r="AE205" s="11">
        <v>1</v>
      </c>
      <c r="AF205" s="11"/>
      <c r="AG205" s="11"/>
      <c r="AH205" s="11"/>
      <c r="AI205" s="11"/>
      <c r="AJ205" s="11"/>
      <c r="AK205" s="11"/>
      <c r="AL205" s="11"/>
      <c r="AM205" s="11"/>
      <c r="AN205" s="11">
        <v>1</v>
      </c>
      <c r="AO205" s="11"/>
      <c r="AP205" s="11"/>
      <c r="AQ205" s="11">
        <v>1</v>
      </c>
      <c r="AR205" s="11"/>
      <c r="AS205" s="11">
        <v>1</v>
      </c>
      <c r="AT205" s="11"/>
      <c r="AU205" s="11"/>
      <c r="AV205" s="11">
        <v>1</v>
      </c>
      <c r="AW205" s="11"/>
      <c r="AX205" s="11"/>
      <c r="AY205" s="11">
        <v>1</v>
      </c>
      <c r="AZ205" s="11">
        <v>1</v>
      </c>
      <c r="BA205" s="11"/>
      <c r="BB205" s="11"/>
      <c r="BC205" s="11"/>
      <c r="BD205" s="11"/>
      <c r="BE205" s="11">
        <v>1</v>
      </c>
      <c r="BF205" s="11"/>
      <c r="BG205" s="11"/>
      <c r="BH205" s="11">
        <v>1</v>
      </c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>
        <v>1</v>
      </c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>
        <v>1</v>
      </c>
      <c r="CO205" s="11"/>
      <c r="CP205" s="11"/>
      <c r="CQ205" s="11"/>
      <c r="CR205" s="11"/>
      <c r="CS205" s="11"/>
      <c r="CT205" s="11"/>
      <c r="CU205" s="104"/>
      <c r="CV205" s="11"/>
      <c r="CW205" s="11"/>
      <c r="CX205" s="11">
        <v>1</v>
      </c>
      <c r="CY205" s="11"/>
      <c r="CZ205" s="11"/>
      <c r="DA205" s="11"/>
      <c r="DB205" s="11">
        <v>1</v>
      </c>
      <c r="DC205" s="11"/>
      <c r="DD205" s="11"/>
      <c r="DE205" s="11"/>
      <c r="DF205" s="11">
        <v>1</v>
      </c>
      <c r="DG205" s="11">
        <v>1</v>
      </c>
      <c r="DH205" s="11"/>
      <c r="DI205" s="11"/>
      <c r="DJ205" s="11"/>
      <c r="DK205" s="11"/>
      <c r="DL205" s="11"/>
      <c r="DM205" s="11">
        <v>1</v>
      </c>
      <c r="DN205" s="11"/>
      <c r="DO205" s="11"/>
      <c r="DP205" s="11"/>
      <c r="DQ205" s="11">
        <v>4321</v>
      </c>
    </row>
    <row r="206" spans="1:121" ht="12.75" customHeight="1">
      <c r="A206" s="8">
        <v>58304</v>
      </c>
      <c r="B206" s="29">
        <v>40310</v>
      </c>
      <c r="C206" s="28" t="s">
        <v>992</v>
      </c>
      <c r="D206" s="9" t="s">
        <v>194</v>
      </c>
      <c r="E206" s="10" t="s">
        <v>419</v>
      </c>
      <c r="F206" s="11" t="s">
        <v>993</v>
      </c>
      <c r="G206" s="25" t="s">
        <v>994</v>
      </c>
      <c r="H206" s="26"/>
      <c r="I206" s="27" t="s">
        <v>107</v>
      </c>
      <c r="J206" s="39" t="s">
        <v>995</v>
      </c>
      <c r="K206" s="22"/>
      <c r="L206" s="11"/>
      <c r="M206" s="11"/>
      <c r="N206" s="11"/>
      <c r="O206" s="11"/>
      <c r="P206" s="11"/>
      <c r="Q206" s="23">
        <v>1</v>
      </c>
      <c r="R206" s="24"/>
      <c r="S206" s="24">
        <f t="shared" si="7"/>
        <v>14</v>
      </c>
      <c r="T206" s="22"/>
      <c r="U206" s="11"/>
      <c r="V206" s="11"/>
      <c r="W206" s="11"/>
      <c r="X206" s="11"/>
      <c r="Y206" s="11">
        <v>1</v>
      </c>
      <c r="Z206" s="11"/>
      <c r="AA206" s="11"/>
      <c r="AB206" s="11">
        <v>1</v>
      </c>
      <c r="AC206" s="11"/>
      <c r="AD206" s="11"/>
      <c r="AE206" s="11">
        <v>1</v>
      </c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>
        <v>1</v>
      </c>
      <c r="AR206" s="11"/>
      <c r="AS206" s="11"/>
      <c r="AT206" s="11"/>
      <c r="AU206" s="11"/>
      <c r="AV206" s="11">
        <v>1</v>
      </c>
      <c r="AW206" s="11"/>
      <c r="AX206" s="11"/>
      <c r="AY206" s="11">
        <v>1</v>
      </c>
      <c r="AZ206" s="11">
        <v>1</v>
      </c>
      <c r="BA206" s="11"/>
      <c r="BB206" s="11"/>
      <c r="BC206" s="11"/>
      <c r="BD206" s="11"/>
      <c r="BE206" s="11">
        <v>1</v>
      </c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>
        <v>1</v>
      </c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04"/>
      <c r="CV206" s="11"/>
      <c r="CW206" s="11"/>
      <c r="CX206" s="11">
        <v>1</v>
      </c>
      <c r="CY206" s="11"/>
      <c r="CZ206" s="11"/>
      <c r="DA206" s="11"/>
      <c r="DB206" s="11">
        <v>1</v>
      </c>
      <c r="DC206" s="11"/>
      <c r="DD206" s="11"/>
      <c r="DE206" s="11"/>
      <c r="DF206" s="11">
        <v>1</v>
      </c>
      <c r="DG206" s="11">
        <v>1</v>
      </c>
      <c r="DH206" s="11"/>
      <c r="DI206" s="11"/>
      <c r="DJ206" s="11"/>
      <c r="DK206" s="11"/>
      <c r="DL206" s="11"/>
      <c r="DM206" s="11">
        <v>1</v>
      </c>
      <c r="DN206" s="11"/>
      <c r="DO206" s="11"/>
      <c r="DP206" s="11"/>
      <c r="DQ206" s="11">
        <v>4322</v>
      </c>
    </row>
    <row r="207" spans="1:121" ht="12.75" customHeight="1">
      <c r="A207" s="8">
        <v>58305</v>
      </c>
      <c r="B207" s="29">
        <v>40310</v>
      </c>
      <c r="C207" s="28" t="s">
        <v>996</v>
      </c>
      <c r="D207" s="9" t="s">
        <v>194</v>
      </c>
      <c r="E207" s="10" t="s">
        <v>235</v>
      </c>
      <c r="F207" s="11" t="s">
        <v>997</v>
      </c>
      <c r="G207" s="25" t="s">
        <v>998</v>
      </c>
      <c r="H207" s="26"/>
      <c r="I207" s="27" t="s">
        <v>107</v>
      </c>
      <c r="J207" s="39" t="s">
        <v>999</v>
      </c>
      <c r="K207" s="22"/>
      <c r="L207" s="11"/>
      <c r="M207" s="11"/>
      <c r="N207" s="11"/>
      <c r="O207" s="11"/>
      <c r="P207" s="11"/>
      <c r="Q207" s="23">
        <v>1</v>
      </c>
      <c r="R207" s="24"/>
      <c r="S207" s="24">
        <f t="shared" si="7"/>
        <v>19</v>
      </c>
      <c r="T207" s="22"/>
      <c r="U207" s="11"/>
      <c r="V207" s="11"/>
      <c r="W207" s="11"/>
      <c r="X207" s="11"/>
      <c r="Y207" s="11">
        <v>1</v>
      </c>
      <c r="Z207" s="11"/>
      <c r="AA207" s="11"/>
      <c r="AB207" s="11">
        <v>1</v>
      </c>
      <c r="AC207" s="11"/>
      <c r="AD207" s="11">
        <v>1</v>
      </c>
      <c r="AE207" s="11">
        <v>1</v>
      </c>
      <c r="AF207" s="11"/>
      <c r="AG207" s="11"/>
      <c r="AH207" s="11"/>
      <c r="AI207" s="11"/>
      <c r="AJ207" s="11"/>
      <c r="AK207" s="11"/>
      <c r="AL207" s="11"/>
      <c r="AM207" s="11"/>
      <c r="AN207" s="11">
        <v>1</v>
      </c>
      <c r="AO207" s="11"/>
      <c r="AP207" s="11"/>
      <c r="AQ207" s="11">
        <v>1</v>
      </c>
      <c r="AR207" s="11"/>
      <c r="AS207" s="11">
        <v>1</v>
      </c>
      <c r="AT207" s="11"/>
      <c r="AU207" s="11"/>
      <c r="AV207" s="11">
        <v>1</v>
      </c>
      <c r="AW207" s="11"/>
      <c r="AX207" s="11"/>
      <c r="AY207" s="11">
        <v>1</v>
      </c>
      <c r="AZ207" s="11">
        <v>1</v>
      </c>
      <c r="BA207" s="11"/>
      <c r="BB207" s="11"/>
      <c r="BC207" s="11"/>
      <c r="BD207" s="11"/>
      <c r="BE207" s="11">
        <v>1</v>
      </c>
      <c r="BF207" s="11"/>
      <c r="BG207" s="11"/>
      <c r="BH207" s="11">
        <v>1</v>
      </c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>
        <v>1</v>
      </c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>
        <v>1</v>
      </c>
      <c r="CO207" s="11"/>
      <c r="CP207" s="11"/>
      <c r="CQ207" s="11"/>
      <c r="CR207" s="11"/>
      <c r="CS207" s="11"/>
      <c r="CT207" s="11"/>
      <c r="CU207" s="104"/>
      <c r="CV207" s="11"/>
      <c r="CW207" s="11"/>
      <c r="CX207" s="11">
        <v>1</v>
      </c>
      <c r="CY207" s="11"/>
      <c r="CZ207" s="11"/>
      <c r="DA207" s="11"/>
      <c r="DB207" s="11">
        <v>1</v>
      </c>
      <c r="DC207" s="11"/>
      <c r="DD207" s="11"/>
      <c r="DE207" s="11"/>
      <c r="DF207" s="11">
        <v>1</v>
      </c>
      <c r="DG207" s="11">
        <v>1</v>
      </c>
      <c r="DH207" s="11"/>
      <c r="DI207" s="11"/>
      <c r="DJ207" s="11"/>
      <c r="DK207" s="11"/>
      <c r="DL207" s="11"/>
      <c r="DM207" s="11">
        <v>1</v>
      </c>
      <c r="DN207" s="11"/>
      <c r="DO207" s="11"/>
      <c r="DP207" s="11"/>
      <c r="DQ207" s="11">
        <v>4323</v>
      </c>
    </row>
    <row r="208" spans="1:121" ht="12.75" customHeight="1">
      <c r="A208" s="8">
        <v>58306</v>
      </c>
      <c r="B208" s="29">
        <v>40310</v>
      </c>
      <c r="C208" s="28" t="s">
        <v>1000</v>
      </c>
      <c r="D208" s="9" t="s">
        <v>194</v>
      </c>
      <c r="E208" s="10" t="s">
        <v>812</v>
      </c>
      <c r="F208" s="11" t="s">
        <v>1001</v>
      </c>
      <c r="G208" s="25" t="s">
        <v>1002</v>
      </c>
      <c r="H208" s="26"/>
      <c r="I208" s="27" t="s">
        <v>107</v>
      </c>
      <c r="J208" s="39" t="s">
        <v>1003</v>
      </c>
      <c r="K208" s="22"/>
      <c r="L208" s="11"/>
      <c r="M208" s="11"/>
      <c r="N208" s="11"/>
      <c r="O208" s="11"/>
      <c r="P208" s="11"/>
      <c r="Q208" s="23">
        <v>1</v>
      </c>
      <c r="R208" s="24"/>
      <c r="S208" s="24">
        <f t="shared" si="7"/>
        <v>19</v>
      </c>
      <c r="T208" s="22"/>
      <c r="U208" s="11"/>
      <c r="V208" s="11"/>
      <c r="W208" s="11"/>
      <c r="X208" s="11"/>
      <c r="Y208" s="11">
        <v>1</v>
      </c>
      <c r="Z208" s="11"/>
      <c r="AA208" s="11"/>
      <c r="AB208" s="11">
        <v>1</v>
      </c>
      <c r="AC208" s="11"/>
      <c r="AD208" s="11">
        <v>1</v>
      </c>
      <c r="AE208" s="11">
        <v>1</v>
      </c>
      <c r="AF208" s="11"/>
      <c r="AG208" s="11"/>
      <c r="AH208" s="11"/>
      <c r="AI208" s="11"/>
      <c r="AJ208" s="11"/>
      <c r="AK208" s="11"/>
      <c r="AL208" s="11"/>
      <c r="AM208" s="11"/>
      <c r="AN208" s="11">
        <v>1</v>
      </c>
      <c r="AO208" s="11"/>
      <c r="AP208" s="11"/>
      <c r="AQ208" s="11">
        <v>1</v>
      </c>
      <c r="AR208" s="11"/>
      <c r="AS208" s="11">
        <v>1</v>
      </c>
      <c r="AT208" s="11"/>
      <c r="AU208" s="11"/>
      <c r="AV208" s="11">
        <v>1</v>
      </c>
      <c r="AW208" s="11"/>
      <c r="AX208" s="11"/>
      <c r="AY208" s="11">
        <v>1</v>
      </c>
      <c r="AZ208" s="11">
        <v>1</v>
      </c>
      <c r="BA208" s="11"/>
      <c r="BB208" s="11"/>
      <c r="BC208" s="11"/>
      <c r="BD208" s="11"/>
      <c r="BE208" s="11">
        <v>1</v>
      </c>
      <c r="BF208" s="11"/>
      <c r="BG208" s="11"/>
      <c r="BH208" s="11">
        <v>1</v>
      </c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>
        <v>1</v>
      </c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>
        <v>1</v>
      </c>
      <c r="CO208" s="11"/>
      <c r="CP208" s="11"/>
      <c r="CQ208" s="11"/>
      <c r="CR208" s="11"/>
      <c r="CS208" s="11"/>
      <c r="CT208" s="11"/>
      <c r="CU208" s="104"/>
      <c r="CV208" s="11"/>
      <c r="CW208" s="11"/>
      <c r="CX208" s="11">
        <v>1</v>
      </c>
      <c r="CY208" s="11"/>
      <c r="CZ208" s="11"/>
      <c r="DA208" s="11"/>
      <c r="DB208" s="11">
        <v>1</v>
      </c>
      <c r="DC208" s="11"/>
      <c r="DD208" s="11"/>
      <c r="DE208" s="11"/>
      <c r="DF208" s="11">
        <v>1</v>
      </c>
      <c r="DG208" s="11">
        <v>1</v>
      </c>
      <c r="DH208" s="11"/>
      <c r="DI208" s="11"/>
      <c r="DJ208" s="11"/>
      <c r="DK208" s="11"/>
      <c r="DL208" s="11"/>
      <c r="DM208" s="11">
        <v>1</v>
      </c>
      <c r="DN208" s="11"/>
      <c r="DO208" s="11"/>
      <c r="DP208" s="11"/>
      <c r="DQ208" s="11">
        <v>4324</v>
      </c>
    </row>
    <row r="209" spans="1:121" ht="12.75" customHeight="1">
      <c r="A209" s="8">
        <v>58307</v>
      </c>
      <c r="B209" s="29">
        <v>40310</v>
      </c>
      <c r="C209" s="28" t="s">
        <v>1004</v>
      </c>
      <c r="D209" s="9" t="s">
        <v>194</v>
      </c>
      <c r="E209" s="10" t="s">
        <v>817</v>
      </c>
      <c r="F209" s="11" t="s">
        <v>985</v>
      </c>
      <c r="G209" s="25" t="s">
        <v>1005</v>
      </c>
      <c r="H209" s="26"/>
      <c r="I209" s="27" t="s">
        <v>107</v>
      </c>
      <c r="J209" s="39" t="s">
        <v>1006</v>
      </c>
      <c r="K209" s="22"/>
      <c r="L209" s="11"/>
      <c r="M209" s="11"/>
      <c r="N209" s="11"/>
      <c r="O209" s="11"/>
      <c r="P209" s="11"/>
      <c r="Q209" s="23">
        <v>1</v>
      </c>
      <c r="R209" s="24"/>
      <c r="S209" s="24">
        <f t="shared" si="7"/>
        <v>19</v>
      </c>
      <c r="T209" s="22"/>
      <c r="U209" s="11"/>
      <c r="V209" s="11"/>
      <c r="W209" s="11"/>
      <c r="X209" s="11"/>
      <c r="Y209" s="11">
        <v>1</v>
      </c>
      <c r="Z209" s="11"/>
      <c r="AA209" s="11"/>
      <c r="AB209" s="11">
        <v>1</v>
      </c>
      <c r="AC209" s="11"/>
      <c r="AD209" s="11">
        <v>1</v>
      </c>
      <c r="AE209" s="11">
        <v>1</v>
      </c>
      <c r="AF209" s="11"/>
      <c r="AG209" s="11"/>
      <c r="AH209" s="11"/>
      <c r="AI209" s="11"/>
      <c r="AJ209" s="11"/>
      <c r="AK209" s="11"/>
      <c r="AL209" s="11"/>
      <c r="AM209" s="11"/>
      <c r="AN209" s="11">
        <v>1</v>
      </c>
      <c r="AO209" s="11"/>
      <c r="AP209" s="11"/>
      <c r="AQ209" s="11">
        <v>1</v>
      </c>
      <c r="AR209" s="11"/>
      <c r="AS209" s="11">
        <v>1</v>
      </c>
      <c r="AT209" s="11"/>
      <c r="AU209" s="11"/>
      <c r="AV209" s="11">
        <v>1</v>
      </c>
      <c r="AW209" s="11"/>
      <c r="AX209" s="11"/>
      <c r="AY209" s="11">
        <v>1</v>
      </c>
      <c r="AZ209" s="11">
        <v>1</v>
      </c>
      <c r="BA209" s="11"/>
      <c r="BB209" s="11"/>
      <c r="BC209" s="11"/>
      <c r="BD209" s="11"/>
      <c r="BE209" s="11">
        <v>1</v>
      </c>
      <c r="BF209" s="11"/>
      <c r="BG209" s="11"/>
      <c r="BH209" s="11">
        <v>1</v>
      </c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>
        <v>1</v>
      </c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>
        <v>1</v>
      </c>
      <c r="CO209" s="11"/>
      <c r="CP209" s="11"/>
      <c r="CQ209" s="11"/>
      <c r="CR209" s="11"/>
      <c r="CS209" s="11"/>
      <c r="CT209" s="11"/>
      <c r="CU209" s="104"/>
      <c r="CV209" s="11"/>
      <c r="CW209" s="11"/>
      <c r="CX209" s="11">
        <v>1</v>
      </c>
      <c r="CY209" s="11"/>
      <c r="CZ209" s="11"/>
      <c r="DA209" s="11"/>
      <c r="DB209" s="11">
        <v>1</v>
      </c>
      <c r="DC209" s="11"/>
      <c r="DD209" s="11"/>
      <c r="DE209" s="11"/>
      <c r="DF209" s="11">
        <v>1</v>
      </c>
      <c r="DG209" s="11">
        <v>1</v>
      </c>
      <c r="DH209" s="11"/>
      <c r="DI209" s="11"/>
      <c r="DJ209" s="11"/>
      <c r="DK209" s="11"/>
      <c r="DL209" s="11"/>
      <c r="DM209" s="11">
        <v>1</v>
      </c>
      <c r="DN209" s="11"/>
      <c r="DO209" s="11"/>
      <c r="DP209" s="11"/>
      <c r="DQ209" s="11">
        <v>4325</v>
      </c>
    </row>
    <row r="210" spans="1:121" ht="12.75" customHeight="1">
      <c r="A210" s="8">
        <v>58308</v>
      </c>
      <c r="B210" s="29">
        <v>40310</v>
      </c>
      <c r="C210" s="28" t="s">
        <v>1007</v>
      </c>
      <c r="D210" s="9" t="s">
        <v>194</v>
      </c>
      <c r="E210" s="10" t="s">
        <v>308</v>
      </c>
      <c r="F210" s="11" t="s">
        <v>1008</v>
      </c>
      <c r="G210" s="25" t="s">
        <v>1009</v>
      </c>
      <c r="H210" s="26"/>
      <c r="I210" s="27" t="s">
        <v>107</v>
      </c>
      <c r="J210" s="39" t="s">
        <v>1010</v>
      </c>
      <c r="K210" s="22"/>
      <c r="L210" s="11"/>
      <c r="M210" s="11"/>
      <c r="N210" s="11"/>
      <c r="O210" s="11"/>
      <c r="P210" s="11"/>
      <c r="Q210" s="23">
        <v>1</v>
      </c>
      <c r="R210" s="24"/>
      <c r="S210" s="24">
        <f t="shared" si="7"/>
        <v>19</v>
      </c>
      <c r="T210" s="22"/>
      <c r="U210" s="11"/>
      <c r="V210" s="11"/>
      <c r="W210" s="11"/>
      <c r="X210" s="11"/>
      <c r="Y210" s="11">
        <v>1</v>
      </c>
      <c r="Z210" s="11"/>
      <c r="AA210" s="11"/>
      <c r="AB210" s="11">
        <v>1</v>
      </c>
      <c r="AC210" s="11"/>
      <c r="AD210" s="11">
        <v>1</v>
      </c>
      <c r="AE210" s="11">
        <v>1</v>
      </c>
      <c r="AF210" s="11"/>
      <c r="AG210" s="11"/>
      <c r="AH210" s="11"/>
      <c r="AI210" s="11"/>
      <c r="AJ210" s="11"/>
      <c r="AK210" s="11"/>
      <c r="AL210" s="11"/>
      <c r="AM210" s="11"/>
      <c r="AN210" s="11">
        <v>1</v>
      </c>
      <c r="AO210" s="11"/>
      <c r="AP210" s="11"/>
      <c r="AQ210" s="11">
        <v>1</v>
      </c>
      <c r="AR210" s="11"/>
      <c r="AS210" s="11">
        <v>1</v>
      </c>
      <c r="AT210" s="11"/>
      <c r="AU210" s="11"/>
      <c r="AV210" s="11">
        <v>1</v>
      </c>
      <c r="AW210" s="11"/>
      <c r="AX210" s="11"/>
      <c r="AY210" s="11">
        <v>1</v>
      </c>
      <c r="AZ210" s="11">
        <v>1</v>
      </c>
      <c r="BA210" s="11"/>
      <c r="BB210" s="11"/>
      <c r="BC210" s="11"/>
      <c r="BD210" s="11"/>
      <c r="BE210" s="11">
        <v>1</v>
      </c>
      <c r="BF210" s="11"/>
      <c r="BG210" s="11"/>
      <c r="BH210" s="11">
        <v>1</v>
      </c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>
        <v>1</v>
      </c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>
        <v>1</v>
      </c>
      <c r="CO210" s="11"/>
      <c r="CP210" s="11"/>
      <c r="CQ210" s="11"/>
      <c r="CR210" s="11"/>
      <c r="CS210" s="11"/>
      <c r="CT210" s="11"/>
      <c r="CU210" s="104"/>
      <c r="CV210" s="11"/>
      <c r="CW210" s="11"/>
      <c r="CX210" s="11">
        <v>1</v>
      </c>
      <c r="CY210" s="11"/>
      <c r="CZ210" s="11"/>
      <c r="DA210" s="11"/>
      <c r="DB210" s="11">
        <v>1</v>
      </c>
      <c r="DC210" s="11"/>
      <c r="DD210" s="11"/>
      <c r="DE210" s="11"/>
      <c r="DF210" s="11">
        <v>1</v>
      </c>
      <c r="DG210" s="11">
        <v>1</v>
      </c>
      <c r="DH210" s="11"/>
      <c r="DI210" s="11"/>
      <c r="DJ210" s="11"/>
      <c r="DK210" s="11"/>
      <c r="DL210" s="11"/>
      <c r="DM210" s="11">
        <v>1</v>
      </c>
      <c r="DN210" s="11"/>
      <c r="DO210" s="11"/>
      <c r="DP210" s="11"/>
      <c r="DQ210" s="11">
        <v>4326</v>
      </c>
    </row>
    <row r="211" spans="1:246" s="58" customFormat="1" ht="12.75" customHeight="1">
      <c r="A211" s="8">
        <v>58309</v>
      </c>
      <c r="B211" s="29">
        <v>40310</v>
      </c>
      <c r="C211" s="28" t="s">
        <v>1011</v>
      </c>
      <c r="D211" s="9" t="s">
        <v>194</v>
      </c>
      <c r="E211" s="10" t="s">
        <v>419</v>
      </c>
      <c r="F211" s="11" t="s">
        <v>1012</v>
      </c>
      <c r="G211" s="25" t="s">
        <v>1013</v>
      </c>
      <c r="H211" s="26"/>
      <c r="I211" s="27" t="s">
        <v>107</v>
      </c>
      <c r="J211" s="39" t="s">
        <v>1014</v>
      </c>
      <c r="K211" s="22"/>
      <c r="L211" s="11"/>
      <c r="M211" s="11"/>
      <c r="N211" s="11"/>
      <c r="O211" s="11"/>
      <c r="P211" s="11"/>
      <c r="Q211" s="23">
        <v>1</v>
      </c>
      <c r="R211" s="24"/>
      <c r="S211" s="24">
        <f t="shared" si="7"/>
        <v>19</v>
      </c>
      <c r="T211" s="22"/>
      <c r="U211" s="11"/>
      <c r="V211" s="11"/>
      <c r="W211" s="11"/>
      <c r="X211" s="11"/>
      <c r="Y211" s="11">
        <v>1</v>
      </c>
      <c r="Z211" s="11"/>
      <c r="AA211" s="11"/>
      <c r="AB211" s="11">
        <v>1</v>
      </c>
      <c r="AC211" s="11"/>
      <c r="AD211" s="11">
        <v>1</v>
      </c>
      <c r="AE211" s="11">
        <v>1</v>
      </c>
      <c r="AF211" s="11"/>
      <c r="AG211" s="11"/>
      <c r="AH211" s="11"/>
      <c r="AI211" s="11"/>
      <c r="AJ211" s="11"/>
      <c r="AK211" s="11"/>
      <c r="AL211" s="11"/>
      <c r="AM211" s="11"/>
      <c r="AN211" s="11">
        <v>1</v>
      </c>
      <c r="AO211" s="11"/>
      <c r="AP211" s="11"/>
      <c r="AQ211" s="11">
        <v>1</v>
      </c>
      <c r="AR211" s="11"/>
      <c r="AS211" s="11">
        <v>1</v>
      </c>
      <c r="AT211" s="11"/>
      <c r="AU211" s="11"/>
      <c r="AV211" s="11">
        <v>1</v>
      </c>
      <c r="AW211" s="11"/>
      <c r="AX211" s="11"/>
      <c r="AY211" s="11">
        <v>1</v>
      </c>
      <c r="AZ211" s="11">
        <v>1</v>
      </c>
      <c r="BA211" s="11"/>
      <c r="BB211" s="11"/>
      <c r="BC211" s="11"/>
      <c r="BD211" s="11"/>
      <c r="BE211" s="11">
        <v>1</v>
      </c>
      <c r="BF211" s="11"/>
      <c r="BG211" s="11"/>
      <c r="BH211" s="11">
        <v>1</v>
      </c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>
        <v>1</v>
      </c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>
        <v>1</v>
      </c>
      <c r="CO211" s="11"/>
      <c r="CP211" s="11"/>
      <c r="CQ211" s="11"/>
      <c r="CR211" s="11"/>
      <c r="CS211" s="11"/>
      <c r="CT211" s="11"/>
      <c r="CU211" s="104"/>
      <c r="CV211" s="11"/>
      <c r="CW211" s="11"/>
      <c r="CX211" s="11">
        <v>1</v>
      </c>
      <c r="CY211" s="11"/>
      <c r="CZ211" s="11"/>
      <c r="DA211" s="11"/>
      <c r="DB211" s="11">
        <v>1</v>
      </c>
      <c r="DC211" s="11"/>
      <c r="DD211" s="11"/>
      <c r="DE211" s="11"/>
      <c r="DF211" s="11">
        <v>1</v>
      </c>
      <c r="DG211" s="11">
        <v>1</v>
      </c>
      <c r="DH211" s="11"/>
      <c r="DI211" s="11"/>
      <c r="DJ211" s="11"/>
      <c r="DK211" s="11"/>
      <c r="DL211" s="11"/>
      <c r="DM211" s="11">
        <v>1</v>
      </c>
      <c r="DN211" s="11"/>
      <c r="DO211" s="11"/>
      <c r="DP211" s="11"/>
      <c r="DQ211" s="11">
        <v>4327</v>
      </c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</row>
    <row r="212" spans="1:246" s="58" customFormat="1" ht="12.75" customHeight="1">
      <c r="A212" s="8">
        <v>58310</v>
      </c>
      <c r="B212" s="29">
        <v>40310</v>
      </c>
      <c r="C212" s="28" t="s">
        <v>1015</v>
      </c>
      <c r="D212" s="9" t="s">
        <v>194</v>
      </c>
      <c r="E212" s="10" t="s">
        <v>722</v>
      </c>
      <c r="F212" s="11" t="s">
        <v>1016</v>
      </c>
      <c r="G212" s="25" t="s">
        <v>1017</v>
      </c>
      <c r="H212" s="26"/>
      <c r="I212" s="27" t="s">
        <v>107</v>
      </c>
      <c r="J212" s="39" t="s">
        <v>1018</v>
      </c>
      <c r="K212" s="22"/>
      <c r="L212" s="11"/>
      <c r="M212" s="11"/>
      <c r="N212" s="11"/>
      <c r="O212" s="11"/>
      <c r="P212" s="11"/>
      <c r="Q212" s="23">
        <v>1</v>
      </c>
      <c r="R212" s="24"/>
      <c r="S212" s="24">
        <f t="shared" si="7"/>
        <v>19</v>
      </c>
      <c r="T212" s="22"/>
      <c r="U212" s="11"/>
      <c r="V212" s="11"/>
      <c r="W212" s="11"/>
      <c r="X212" s="11"/>
      <c r="Y212" s="11">
        <v>1</v>
      </c>
      <c r="Z212" s="11"/>
      <c r="AA212" s="11"/>
      <c r="AB212" s="11">
        <v>1</v>
      </c>
      <c r="AC212" s="11"/>
      <c r="AD212" s="11">
        <v>1</v>
      </c>
      <c r="AE212" s="11">
        <v>1</v>
      </c>
      <c r="AF212" s="11"/>
      <c r="AG212" s="11"/>
      <c r="AH212" s="11"/>
      <c r="AI212" s="11"/>
      <c r="AJ212" s="11"/>
      <c r="AK212" s="11"/>
      <c r="AL212" s="11"/>
      <c r="AM212" s="11"/>
      <c r="AN212" s="11">
        <v>1</v>
      </c>
      <c r="AO212" s="11"/>
      <c r="AP212" s="11"/>
      <c r="AQ212" s="11">
        <v>1</v>
      </c>
      <c r="AR212" s="11"/>
      <c r="AS212" s="11">
        <v>1</v>
      </c>
      <c r="AT212" s="11"/>
      <c r="AU212" s="11"/>
      <c r="AV212" s="11">
        <v>1</v>
      </c>
      <c r="AW212" s="11"/>
      <c r="AX212" s="11"/>
      <c r="AY212" s="11">
        <v>1</v>
      </c>
      <c r="AZ212" s="11">
        <v>1</v>
      </c>
      <c r="BA212" s="11"/>
      <c r="BB212" s="11"/>
      <c r="BC212" s="11"/>
      <c r="BD212" s="11"/>
      <c r="BE212" s="11">
        <v>1</v>
      </c>
      <c r="BF212" s="11"/>
      <c r="BG212" s="11"/>
      <c r="BH212" s="11">
        <v>1</v>
      </c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>
        <v>1</v>
      </c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>
        <v>1</v>
      </c>
      <c r="CO212" s="11"/>
      <c r="CP212" s="11"/>
      <c r="CQ212" s="11"/>
      <c r="CR212" s="11"/>
      <c r="CS212" s="11"/>
      <c r="CT212" s="11"/>
      <c r="CU212" s="104"/>
      <c r="CV212" s="11"/>
      <c r="CW212" s="11"/>
      <c r="CX212" s="11">
        <v>1</v>
      </c>
      <c r="CY212" s="11"/>
      <c r="CZ212" s="11"/>
      <c r="DA212" s="11"/>
      <c r="DB212" s="11">
        <v>1</v>
      </c>
      <c r="DC212" s="11"/>
      <c r="DD212" s="11"/>
      <c r="DE212" s="11"/>
      <c r="DF212" s="11">
        <v>1</v>
      </c>
      <c r="DG212" s="11">
        <v>1</v>
      </c>
      <c r="DH212" s="11"/>
      <c r="DI212" s="11"/>
      <c r="DJ212" s="11"/>
      <c r="DK212" s="11"/>
      <c r="DL212" s="11"/>
      <c r="DM212" s="11">
        <v>1</v>
      </c>
      <c r="DN212" s="11"/>
      <c r="DO212" s="11"/>
      <c r="DP212" s="11"/>
      <c r="DQ212" s="11">
        <v>4328</v>
      </c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</row>
    <row r="213" spans="1:121" ht="12.75" customHeight="1">
      <c r="A213" s="8">
        <v>58311</v>
      </c>
      <c r="B213" s="29">
        <v>40310</v>
      </c>
      <c r="C213" s="28" t="s">
        <v>1019</v>
      </c>
      <c r="D213" s="9" t="s">
        <v>194</v>
      </c>
      <c r="E213" s="10" t="s">
        <v>817</v>
      </c>
      <c r="F213" s="11" t="s">
        <v>985</v>
      </c>
      <c r="G213" s="25" t="s">
        <v>1020</v>
      </c>
      <c r="H213" s="26"/>
      <c r="I213" s="27" t="s">
        <v>107</v>
      </c>
      <c r="J213" s="39" t="s">
        <v>1021</v>
      </c>
      <c r="K213" s="22"/>
      <c r="L213" s="11"/>
      <c r="M213" s="11"/>
      <c r="N213" s="11"/>
      <c r="O213" s="11"/>
      <c r="P213" s="11"/>
      <c r="Q213" s="23">
        <v>1</v>
      </c>
      <c r="R213" s="24"/>
      <c r="S213" s="24">
        <f t="shared" si="7"/>
        <v>19</v>
      </c>
      <c r="T213" s="22"/>
      <c r="U213" s="11"/>
      <c r="V213" s="11"/>
      <c r="W213" s="11"/>
      <c r="X213" s="11"/>
      <c r="Y213" s="11">
        <v>1</v>
      </c>
      <c r="Z213" s="11"/>
      <c r="AA213" s="11"/>
      <c r="AB213" s="11">
        <v>1</v>
      </c>
      <c r="AC213" s="11"/>
      <c r="AD213" s="11">
        <v>1</v>
      </c>
      <c r="AE213" s="11">
        <v>1</v>
      </c>
      <c r="AF213" s="11"/>
      <c r="AG213" s="11"/>
      <c r="AH213" s="11"/>
      <c r="AI213" s="11"/>
      <c r="AJ213" s="11"/>
      <c r="AK213" s="11"/>
      <c r="AL213" s="11"/>
      <c r="AM213" s="11"/>
      <c r="AN213" s="11">
        <v>1</v>
      </c>
      <c r="AO213" s="11"/>
      <c r="AP213" s="11"/>
      <c r="AQ213" s="11">
        <v>1</v>
      </c>
      <c r="AR213" s="11"/>
      <c r="AS213" s="11">
        <v>1</v>
      </c>
      <c r="AT213" s="11"/>
      <c r="AU213" s="11"/>
      <c r="AV213" s="11">
        <v>1</v>
      </c>
      <c r="AW213" s="11"/>
      <c r="AX213" s="11"/>
      <c r="AY213" s="11">
        <v>1</v>
      </c>
      <c r="AZ213" s="11">
        <v>1</v>
      </c>
      <c r="BA213" s="11"/>
      <c r="BB213" s="11"/>
      <c r="BC213" s="11"/>
      <c r="BD213" s="11"/>
      <c r="BE213" s="11">
        <v>1</v>
      </c>
      <c r="BF213" s="11"/>
      <c r="BG213" s="11"/>
      <c r="BH213" s="11">
        <v>1</v>
      </c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>
        <v>1</v>
      </c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>
        <v>1</v>
      </c>
      <c r="CO213" s="11"/>
      <c r="CP213" s="11"/>
      <c r="CQ213" s="11"/>
      <c r="CR213" s="11"/>
      <c r="CS213" s="11"/>
      <c r="CT213" s="11"/>
      <c r="CU213" s="104"/>
      <c r="CV213" s="11"/>
      <c r="CW213" s="11"/>
      <c r="CX213" s="11">
        <v>1</v>
      </c>
      <c r="CY213" s="11"/>
      <c r="CZ213" s="11"/>
      <c r="DA213" s="11"/>
      <c r="DB213" s="11">
        <v>1</v>
      </c>
      <c r="DC213" s="11"/>
      <c r="DD213" s="11"/>
      <c r="DE213" s="11"/>
      <c r="DF213" s="11">
        <v>1</v>
      </c>
      <c r="DG213" s="11">
        <v>1</v>
      </c>
      <c r="DH213" s="11"/>
      <c r="DI213" s="11"/>
      <c r="DJ213" s="11"/>
      <c r="DK213" s="11"/>
      <c r="DL213" s="11"/>
      <c r="DM213" s="11">
        <v>1</v>
      </c>
      <c r="DN213" s="11"/>
      <c r="DO213" s="11"/>
      <c r="DP213" s="11"/>
      <c r="DQ213" s="11">
        <v>4329</v>
      </c>
    </row>
    <row r="214" spans="1:121" ht="12.75" customHeight="1">
      <c r="A214" s="8">
        <v>58312</v>
      </c>
      <c r="B214" s="29">
        <v>40310</v>
      </c>
      <c r="C214" s="28" t="s">
        <v>1022</v>
      </c>
      <c r="D214" s="9" t="s">
        <v>194</v>
      </c>
      <c r="E214" s="10" t="s">
        <v>280</v>
      </c>
      <c r="F214" s="11" t="s">
        <v>1023</v>
      </c>
      <c r="G214" s="25" t="s">
        <v>1024</v>
      </c>
      <c r="H214" s="26"/>
      <c r="I214" s="27" t="s">
        <v>107</v>
      </c>
      <c r="J214" s="39" t="s">
        <v>1025</v>
      </c>
      <c r="K214" s="22"/>
      <c r="L214" s="11"/>
      <c r="M214" s="11"/>
      <c r="N214" s="11"/>
      <c r="O214" s="11"/>
      <c r="P214" s="11"/>
      <c r="Q214" s="23">
        <v>1</v>
      </c>
      <c r="R214" s="24"/>
      <c r="S214" s="24">
        <f t="shared" si="7"/>
        <v>19</v>
      </c>
      <c r="T214" s="22"/>
      <c r="U214" s="11"/>
      <c r="V214" s="11"/>
      <c r="W214" s="11"/>
      <c r="X214" s="11"/>
      <c r="Y214" s="11">
        <v>1</v>
      </c>
      <c r="Z214" s="11"/>
      <c r="AA214" s="11"/>
      <c r="AB214" s="11">
        <v>1</v>
      </c>
      <c r="AC214" s="11"/>
      <c r="AD214" s="11">
        <v>1</v>
      </c>
      <c r="AE214" s="11">
        <v>1</v>
      </c>
      <c r="AF214" s="11"/>
      <c r="AG214" s="11"/>
      <c r="AH214" s="11"/>
      <c r="AI214" s="11"/>
      <c r="AJ214" s="11"/>
      <c r="AK214" s="11"/>
      <c r="AL214" s="11"/>
      <c r="AM214" s="11"/>
      <c r="AN214" s="11">
        <v>1</v>
      </c>
      <c r="AO214" s="11"/>
      <c r="AP214" s="11"/>
      <c r="AQ214" s="11">
        <v>1</v>
      </c>
      <c r="AR214" s="11"/>
      <c r="AS214" s="11">
        <v>1</v>
      </c>
      <c r="AT214" s="11"/>
      <c r="AU214" s="11"/>
      <c r="AV214" s="11">
        <v>1</v>
      </c>
      <c r="AW214" s="11"/>
      <c r="AX214" s="11"/>
      <c r="AY214" s="11">
        <v>1</v>
      </c>
      <c r="AZ214" s="11">
        <v>1</v>
      </c>
      <c r="BA214" s="11"/>
      <c r="BB214" s="11"/>
      <c r="BC214" s="11"/>
      <c r="BD214" s="11"/>
      <c r="BE214" s="11">
        <v>1</v>
      </c>
      <c r="BF214" s="11"/>
      <c r="BG214" s="11"/>
      <c r="BH214" s="11">
        <v>1</v>
      </c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>
        <v>1</v>
      </c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>
        <v>1</v>
      </c>
      <c r="CO214" s="11"/>
      <c r="CP214" s="11"/>
      <c r="CQ214" s="11"/>
      <c r="CR214" s="11"/>
      <c r="CS214" s="11"/>
      <c r="CT214" s="11"/>
      <c r="CU214" s="104"/>
      <c r="CV214" s="11"/>
      <c r="CW214" s="11"/>
      <c r="CX214" s="11">
        <v>1</v>
      </c>
      <c r="CY214" s="11"/>
      <c r="CZ214" s="11"/>
      <c r="DA214" s="11"/>
      <c r="DB214" s="11">
        <v>1</v>
      </c>
      <c r="DC214" s="11"/>
      <c r="DD214" s="11"/>
      <c r="DE214" s="11"/>
      <c r="DF214" s="11">
        <v>1</v>
      </c>
      <c r="DG214" s="11">
        <v>1</v>
      </c>
      <c r="DH214" s="11"/>
      <c r="DI214" s="11"/>
      <c r="DJ214" s="11"/>
      <c r="DK214" s="11"/>
      <c r="DL214" s="11"/>
      <c r="DM214" s="11">
        <v>1</v>
      </c>
      <c r="DN214" s="11"/>
      <c r="DO214" s="11"/>
      <c r="DP214" s="11"/>
      <c r="DQ214" s="11">
        <v>4330</v>
      </c>
    </row>
    <row r="215" spans="1:121" ht="12.75" customHeight="1">
      <c r="A215" s="8">
        <v>58313</v>
      </c>
      <c r="B215" s="29">
        <v>40310</v>
      </c>
      <c r="C215" s="28" t="s">
        <v>1026</v>
      </c>
      <c r="D215" s="9" t="s">
        <v>194</v>
      </c>
      <c r="E215" s="10" t="s">
        <v>419</v>
      </c>
      <c r="F215" s="11" t="s">
        <v>1027</v>
      </c>
      <c r="G215" s="25" t="s">
        <v>1028</v>
      </c>
      <c r="H215" s="26"/>
      <c r="I215" s="27" t="s">
        <v>107</v>
      </c>
      <c r="J215" s="39" t="s">
        <v>1029</v>
      </c>
      <c r="K215" s="22"/>
      <c r="L215" s="11"/>
      <c r="M215" s="11"/>
      <c r="N215" s="11"/>
      <c r="O215" s="11"/>
      <c r="P215" s="11"/>
      <c r="Q215" s="23">
        <v>1</v>
      </c>
      <c r="R215" s="24"/>
      <c r="S215" s="24">
        <f t="shared" si="7"/>
        <v>28</v>
      </c>
      <c r="T215" s="22"/>
      <c r="U215" s="11"/>
      <c r="V215" s="11"/>
      <c r="W215" s="11"/>
      <c r="X215" s="11"/>
      <c r="Y215" s="11">
        <v>1</v>
      </c>
      <c r="Z215" s="11"/>
      <c r="AA215" s="11"/>
      <c r="AB215" s="11">
        <v>1</v>
      </c>
      <c r="AC215" s="11">
        <v>1</v>
      </c>
      <c r="AD215" s="11">
        <v>1</v>
      </c>
      <c r="AE215" s="11">
        <v>1</v>
      </c>
      <c r="AF215" s="11">
        <v>1</v>
      </c>
      <c r="AG215" s="11"/>
      <c r="AH215" s="11"/>
      <c r="AI215" s="11"/>
      <c r="AJ215" s="11">
        <v>1</v>
      </c>
      <c r="AK215" s="11"/>
      <c r="AL215" s="11"/>
      <c r="AM215" s="11"/>
      <c r="AN215" s="11">
        <v>1</v>
      </c>
      <c r="AO215" s="11"/>
      <c r="AP215" s="11"/>
      <c r="AQ215" s="11">
        <v>1</v>
      </c>
      <c r="AR215" s="11"/>
      <c r="AS215" s="11">
        <v>1</v>
      </c>
      <c r="AT215" s="11"/>
      <c r="AU215" s="11"/>
      <c r="AV215" s="11">
        <v>1</v>
      </c>
      <c r="AW215" s="11"/>
      <c r="AX215" s="11"/>
      <c r="AY215" s="11">
        <v>1</v>
      </c>
      <c r="AZ215" s="11">
        <v>1</v>
      </c>
      <c r="BA215" s="11"/>
      <c r="BB215" s="11"/>
      <c r="BC215" s="11"/>
      <c r="BD215" s="11"/>
      <c r="BE215" s="11">
        <v>1</v>
      </c>
      <c r="BF215" s="11">
        <v>1</v>
      </c>
      <c r="BG215" s="11">
        <v>1</v>
      </c>
      <c r="BH215" s="11">
        <v>1</v>
      </c>
      <c r="BI215" s="11"/>
      <c r="BJ215" s="11"/>
      <c r="BK215" s="11"/>
      <c r="BL215" s="11"/>
      <c r="BM215" s="11"/>
      <c r="BN215" s="11"/>
      <c r="BO215" s="11"/>
      <c r="BP215" s="11"/>
      <c r="BQ215" s="11"/>
      <c r="BR215" s="11">
        <v>1</v>
      </c>
      <c r="BS215" s="11"/>
      <c r="BT215" s="11"/>
      <c r="BU215" s="11"/>
      <c r="BV215" s="11"/>
      <c r="BW215" s="11"/>
      <c r="BX215" s="11">
        <v>1</v>
      </c>
      <c r="BY215" s="11">
        <v>1</v>
      </c>
      <c r="BZ215" s="11">
        <v>1</v>
      </c>
      <c r="CA215" s="11"/>
      <c r="CB215" s="11"/>
      <c r="CC215" s="11"/>
      <c r="CD215" s="11">
        <v>1</v>
      </c>
      <c r="CE215" s="11"/>
      <c r="CF215" s="11"/>
      <c r="CG215" s="11"/>
      <c r="CH215" s="11"/>
      <c r="CI215" s="11"/>
      <c r="CJ215" s="11"/>
      <c r="CK215" s="11"/>
      <c r="CL215" s="11">
        <v>1</v>
      </c>
      <c r="CM215" s="11"/>
      <c r="CN215" s="11"/>
      <c r="CO215" s="11"/>
      <c r="CP215" s="11"/>
      <c r="CQ215" s="11"/>
      <c r="CR215" s="11"/>
      <c r="CS215" s="11"/>
      <c r="CT215" s="11"/>
      <c r="CU215" s="104"/>
      <c r="CV215" s="11"/>
      <c r="CW215" s="11"/>
      <c r="CX215" s="11">
        <v>1</v>
      </c>
      <c r="CY215" s="11"/>
      <c r="CZ215" s="11"/>
      <c r="DA215" s="11"/>
      <c r="DB215" s="11">
        <v>1</v>
      </c>
      <c r="DC215" s="11"/>
      <c r="DD215" s="11"/>
      <c r="DE215" s="11"/>
      <c r="DF215" s="11">
        <v>1</v>
      </c>
      <c r="DG215" s="11">
        <v>1</v>
      </c>
      <c r="DH215" s="11"/>
      <c r="DI215" s="11"/>
      <c r="DJ215" s="11"/>
      <c r="DK215" s="11"/>
      <c r="DL215" s="11"/>
      <c r="DM215" s="11">
        <v>1</v>
      </c>
      <c r="DN215" s="11"/>
      <c r="DO215" s="11"/>
      <c r="DP215" s="11"/>
      <c r="DQ215" s="11">
        <v>4331</v>
      </c>
    </row>
    <row r="216" spans="1:121" ht="12.75" customHeight="1">
      <c r="A216" s="8">
        <v>58314</v>
      </c>
      <c r="B216" s="29">
        <v>40323</v>
      </c>
      <c r="C216" s="28" t="s">
        <v>1030</v>
      </c>
      <c r="D216" s="9" t="s">
        <v>194</v>
      </c>
      <c r="E216" s="10" t="s">
        <v>419</v>
      </c>
      <c r="F216" s="11" t="s">
        <v>1031</v>
      </c>
      <c r="G216" s="25" t="s">
        <v>1032</v>
      </c>
      <c r="H216" s="26"/>
      <c r="I216" s="27" t="s">
        <v>107</v>
      </c>
      <c r="J216" s="39" t="s">
        <v>1033</v>
      </c>
      <c r="K216" s="22"/>
      <c r="L216" s="11"/>
      <c r="M216" s="11"/>
      <c r="N216" s="11"/>
      <c r="O216" s="11"/>
      <c r="P216" s="11"/>
      <c r="Q216" s="23">
        <v>1</v>
      </c>
      <c r="R216" s="24"/>
      <c r="S216" s="24">
        <f t="shared" si="7"/>
        <v>16</v>
      </c>
      <c r="T216" s="22"/>
      <c r="U216" s="11"/>
      <c r="V216" s="11"/>
      <c r="W216" s="11"/>
      <c r="X216" s="11"/>
      <c r="Y216" s="11">
        <v>1</v>
      </c>
      <c r="Z216" s="11"/>
      <c r="AA216" s="11"/>
      <c r="AB216" s="11">
        <v>1</v>
      </c>
      <c r="AC216" s="11"/>
      <c r="AD216" s="11"/>
      <c r="AE216" s="11">
        <v>1</v>
      </c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>
        <v>1</v>
      </c>
      <c r="AR216" s="11"/>
      <c r="AS216" s="11"/>
      <c r="AT216" s="11"/>
      <c r="AU216" s="11"/>
      <c r="AV216" s="11">
        <v>1</v>
      </c>
      <c r="AW216" s="11"/>
      <c r="AX216" s="11"/>
      <c r="AY216" s="11">
        <v>1</v>
      </c>
      <c r="AZ216" s="11">
        <v>1</v>
      </c>
      <c r="BA216" s="11"/>
      <c r="BB216" s="11"/>
      <c r="BC216" s="11"/>
      <c r="BD216" s="11"/>
      <c r="BE216" s="11">
        <v>1</v>
      </c>
      <c r="BF216" s="11"/>
      <c r="BG216" s="11"/>
      <c r="BH216" s="11">
        <v>1</v>
      </c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>
        <v>1</v>
      </c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>
        <v>1</v>
      </c>
      <c r="CO216" s="11"/>
      <c r="CP216" s="11"/>
      <c r="CQ216" s="11"/>
      <c r="CR216" s="11"/>
      <c r="CS216" s="11"/>
      <c r="CT216" s="11"/>
      <c r="CU216" s="104"/>
      <c r="CV216" s="11"/>
      <c r="CW216" s="11"/>
      <c r="CX216" s="11">
        <v>1</v>
      </c>
      <c r="CY216" s="11"/>
      <c r="CZ216" s="11"/>
      <c r="DA216" s="11"/>
      <c r="DB216" s="11">
        <v>1</v>
      </c>
      <c r="DC216" s="11"/>
      <c r="DD216" s="11"/>
      <c r="DE216" s="11"/>
      <c r="DF216" s="11">
        <v>1</v>
      </c>
      <c r="DG216" s="11">
        <v>1</v>
      </c>
      <c r="DH216" s="11"/>
      <c r="DI216" s="11"/>
      <c r="DJ216" s="11"/>
      <c r="DK216" s="11"/>
      <c r="DL216" s="11"/>
      <c r="DM216" s="11">
        <v>1</v>
      </c>
      <c r="DN216" s="11"/>
      <c r="DO216" s="11"/>
      <c r="DP216" s="11"/>
      <c r="DQ216" s="11">
        <v>4332</v>
      </c>
    </row>
    <row r="217" spans="1:121" ht="12.75" customHeight="1">
      <c r="A217" s="8">
        <v>58315</v>
      </c>
      <c r="B217" s="29">
        <v>40323</v>
      </c>
      <c r="C217" s="28" t="s">
        <v>1034</v>
      </c>
      <c r="D217" s="9" t="s">
        <v>194</v>
      </c>
      <c r="E217" s="10" t="s">
        <v>1035</v>
      </c>
      <c r="F217" s="11" t="s">
        <v>1036</v>
      </c>
      <c r="G217" s="25" t="s">
        <v>1037</v>
      </c>
      <c r="H217" s="26"/>
      <c r="I217" s="27" t="s">
        <v>107</v>
      </c>
      <c r="J217" s="39" t="s">
        <v>1038</v>
      </c>
      <c r="K217" s="22"/>
      <c r="L217" s="11"/>
      <c r="M217" s="11"/>
      <c r="N217" s="11"/>
      <c r="O217" s="11"/>
      <c r="P217" s="11"/>
      <c r="Q217" s="23">
        <v>1</v>
      </c>
      <c r="R217" s="24"/>
      <c r="S217" s="24">
        <f t="shared" si="7"/>
        <v>16</v>
      </c>
      <c r="T217" s="22"/>
      <c r="U217" s="11"/>
      <c r="V217" s="11"/>
      <c r="W217" s="11"/>
      <c r="X217" s="11"/>
      <c r="Y217" s="11">
        <v>1</v>
      </c>
      <c r="Z217" s="11"/>
      <c r="AA217" s="11"/>
      <c r="AB217" s="11">
        <v>1</v>
      </c>
      <c r="AC217" s="11"/>
      <c r="AD217" s="11"/>
      <c r="AE217" s="11">
        <v>1</v>
      </c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>
        <v>1</v>
      </c>
      <c r="AR217" s="11"/>
      <c r="AS217" s="11"/>
      <c r="AT217" s="11"/>
      <c r="AU217" s="11"/>
      <c r="AV217" s="11">
        <v>1</v>
      </c>
      <c r="AW217" s="11"/>
      <c r="AX217" s="11"/>
      <c r="AY217" s="11">
        <v>1</v>
      </c>
      <c r="AZ217" s="11">
        <v>1</v>
      </c>
      <c r="BA217" s="11"/>
      <c r="BB217" s="11"/>
      <c r="BC217" s="11"/>
      <c r="BD217" s="11"/>
      <c r="BE217" s="11">
        <v>1</v>
      </c>
      <c r="BF217" s="11"/>
      <c r="BG217" s="11"/>
      <c r="BH217" s="11">
        <v>1</v>
      </c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>
        <v>1</v>
      </c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>
        <v>1</v>
      </c>
      <c r="CO217" s="11"/>
      <c r="CP217" s="11"/>
      <c r="CQ217" s="11"/>
      <c r="CR217" s="11"/>
      <c r="CS217" s="11"/>
      <c r="CT217" s="11"/>
      <c r="CU217" s="104"/>
      <c r="CV217" s="11"/>
      <c r="CW217" s="11"/>
      <c r="CX217" s="11">
        <v>1</v>
      </c>
      <c r="CY217" s="11"/>
      <c r="CZ217" s="11"/>
      <c r="DA217" s="11"/>
      <c r="DB217" s="11">
        <v>1</v>
      </c>
      <c r="DC217" s="11"/>
      <c r="DD217" s="11"/>
      <c r="DE217" s="11"/>
      <c r="DF217" s="11">
        <v>1</v>
      </c>
      <c r="DG217" s="11">
        <v>1</v>
      </c>
      <c r="DH217" s="11"/>
      <c r="DI217" s="11"/>
      <c r="DJ217" s="11"/>
      <c r="DK217" s="11"/>
      <c r="DL217" s="11"/>
      <c r="DM217" s="11">
        <v>1</v>
      </c>
      <c r="DN217" s="11"/>
      <c r="DO217" s="11"/>
      <c r="DP217" s="11"/>
      <c r="DQ217" s="11">
        <v>4333</v>
      </c>
    </row>
    <row r="218" spans="1:121" ht="12.75" customHeight="1">
      <c r="A218" s="8">
        <v>58316</v>
      </c>
      <c r="B218" s="29">
        <v>40323</v>
      </c>
      <c r="C218" s="28" t="s">
        <v>1039</v>
      </c>
      <c r="D218" s="9" t="s">
        <v>194</v>
      </c>
      <c r="E218" s="10" t="s">
        <v>419</v>
      </c>
      <c r="F218" s="11" t="s">
        <v>1040</v>
      </c>
      <c r="G218" s="25" t="s">
        <v>1041</v>
      </c>
      <c r="H218" s="26"/>
      <c r="I218" s="27" t="s">
        <v>107</v>
      </c>
      <c r="J218" s="39" t="s">
        <v>1042</v>
      </c>
      <c r="K218" s="22"/>
      <c r="L218" s="11"/>
      <c r="M218" s="11"/>
      <c r="N218" s="11"/>
      <c r="O218" s="11"/>
      <c r="P218" s="11"/>
      <c r="Q218" s="23">
        <v>1</v>
      </c>
      <c r="R218" s="24"/>
      <c r="S218" s="24">
        <f t="shared" si="7"/>
        <v>16</v>
      </c>
      <c r="T218" s="22"/>
      <c r="U218" s="11"/>
      <c r="V218" s="11"/>
      <c r="W218" s="11"/>
      <c r="X218" s="11"/>
      <c r="Y218" s="11">
        <v>1</v>
      </c>
      <c r="Z218" s="11"/>
      <c r="AA218" s="11"/>
      <c r="AB218" s="11">
        <v>1</v>
      </c>
      <c r="AC218" s="11"/>
      <c r="AD218" s="11"/>
      <c r="AE218" s="11">
        <v>1</v>
      </c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>
        <v>1</v>
      </c>
      <c r="AR218" s="11"/>
      <c r="AS218" s="11"/>
      <c r="AT218" s="11"/>
      <c r="AU218" s="11"/>
      <c r="AV218" s="11">
        <v>1</v>
      </c>
      <c r="AW218" s="11"/>
      <c r="AX218" s="11"/>
      <c r="AY218" s="11">
        <v>1</v>
      </c>
      <c r="AZ218" s="11">
        <v>1</v>
      </c>
      <c r="BA218" s="11"/>
      <c r="BB218" s="11"/>
      <c r="BC218" s="11"/>
      <c r="BD218" s="11"/>
      <c r="BE218" s="11">
        <v>1</v>
      </c>
      <c r="BF218" s="11"/>
      <c r="BG218" s="11"/>
      <c r="BH218" s="11">
        <v>1</v>
      </c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>
        <v>1</v>
      </c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>
        <v>1</v>
      </c>
      <c r="CO218" s="11"/>
      <c r="CP218" s="11"/>
      <c r="CQ218" s="11"/>
      <c r="CR218" s="11"/>
      <c r="CS218" s="11"/>
      <c r="CT218" s="11"/>
      <c r="CU218" s="104"/>
      <c r="CV218" s="11"/>
      <c r="CW218" s="11"/>
      <c r="CX218" s="11">
        <v>1</v>
      </c>
      <c r="CY218" s="11"/>
      <c r="CZ218" s="11"/>
      <c r="DA218" s="11"/>
      <c r="DB218" s="11">
        <v>1</v>
      </c>
      <c r="DC218" s="11"/>
      <c r="DD218" s="11"/>
      <c r="DE218" s="11"/>
      <c r="DF218" s="11">
        <v>1</v>
      </c>
      <c r="DG218" s="11">
        <v>1</v>
      </c>
      <c r="DH218" s="11"/>
      <c r="DI218" s="11"/>
      <c r="DJ218" s="11"/>
      <c r="DK218" s="11"/>
      <c r="DL218" s="11"/>
      <c r="DM218" s="11">
        <v>1</v>
      </c>
      <c r="DN218" s="11"/>
      <c r="DO218" s="11"/>
      <c r="DP218" s="11"/>
      <c r="DQ218" s="11">
        <v>4334</v>
      </c>
    </row>
    <row r="219" spans="1:121" ht="12.75" customHeight="1">
      <c r="A219" s="8">
        <v>58317</v>
      </c>
      <c r="B219" s="29">
        <v>40323</v>
      </c>
      <c r="C219" s="28" t="s">
        <v>1043</v>
      </c>
      <c r="D219" s="9" t="s">
        <v>194</v>
      </c>
      <c r="E219" s="10" t="s">
        <v>438</v>
      </c>
      <c r="F219" s="11" t="s">
        <v>1044</v>
      </c>
      <c r="G219" s="25" t="s">
        <v>1045</v>
      </c>
      <c r="H219" s="26"/>
      <c r="I219" s="27" t="s">
        <v>107</v>
      </c>
      <c r="J219" s="39" t="s">
        <v>1046</v>
      </c>
      <c r="K219" s="22"/>
      <c r="L219" s="11"/>
      <c r="M219" s="11"/>
      <c r="N219" s="11"/>
      <c r="O219" s="11"/>
      <c r="P219" s="11"/>
      <c r="Q219" s="23">
        <v>1</v>
      </c>
      <c r="R219" s="24"/>
      <c r="S219" s="24">
        <f t="shared" si="7"/>
        <v>16</v>
      </c>
      <c r="T219" s="22"/>
      <c r="U219" s="11"/>
      <c r="V219" s="11"/>
      <c r="W219" s="11"/>
      <c r="X219" s="11"/>
      <c r="Y219" s="11">
        <v>1</v>
      </c>
      <c r="Z219" s="11"/>
      <c r="AA219" s="11"/>
      <c r="AB219" s="11">
        <v>1</v>
      </c>
      <c r="AC219" s="11"/>
      <c r="AD219" s="11"/>
      <c r="AE219" s="11">
        <v>1</v>
      </c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>
        <v>1</v>
      </c>
      <c r="AR219" s="11"/>
      <c r="AS219" s="11"/>
      <c r="AT219" s="11"/>
      <c r="AU219" s="11"/>
      <c r="AV219" s="11">
        <v>1</v>
      </c>
      <c r="AW219" s="11"/>
      <c r="AX219" s="11"/>
      <c r="AY219" s="11">
        <v>1</v>
      </c>
      <c r="AZ219" s="11">
        <v>1</v>
      </c>
      <c r="BA219" s="11"/>
      <c r="BB219" s="11"/>
      <c r="BC219" s="11"/>
      <c r="BD219" s="11"/>
      <c r="BE219" s="11">
        <v>1</v>
      </c>
      <c r="BF219" s="11"/>
      <c r="BG219" s="11"/>
      <c r="BH219" s="11">
        <v>1</v>
      </c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>
        <v>1</v>
      </c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>
        <v>1</v>
      </c>
      <c r="CO219" s="11"/>
      <c r="CP219" s="11"/>
      <c r="CQ219" s="11"/>
      <c r="CR219" s="11"/>
      <c r="CS219" s="11"/>
      <c r="CT219" s="11"/>
      <c r="CU219" s="104"/>
      <c r="CV219" s="11"/>
      <c r="CW219" s="11"/>
      <c r="CX219" s="11">
        <v>1</v>
      </c>
      <c r="CY219" s="11"/>
      <c r="CZ219" s="11"/>
      <c r="DA219" s="11"/>
      <c r="DB219" s="11">
        <v>1</v>
      </c>
      <c r="DC219" s="11"/>
      <c r="DD219" s="11"/>
      <c r="DE219" s="11"/>
      <c r="DF219" s="11">
        <v>1</v>
      </c>
      <c r="DG219" s="11">
        <v>1</v>
      </c>
      <c r="DH219" s="11"/>
      <c r="DI219" s="11"/>
      <c r="DJ219" s="11"/>
      <c r="DK219" s="11"/>
      <c r="DL219" s="11"/>
      <c r="DM219" s="11">
        <v>1</v>
      </c>
      <c r="DN219" s="11"/>
      <c r="DO219" s="11"/>
      <c r="DP219" s="11"/>
      <c r="DQ219" s="11">
        <v>4335</v>
      </c>
    </row>
    <row r="220" spans="1:121" ht="12.75" customHeight="1">
      <c r="A220" s="8">
        <v>58318</v>
      </c>
      <c r="B220" s="29">
        <v>40323</v>
      </c>
      <c r="C220" s="28" t="s">
        <v>1047</v>
      </c>
      <c r="D220" s="9" t="s">
        <v>194</v>
      </c>
      <c r="E220" s="10" t="s">
        <v>419</v>
      </c>
      <c r="F220" s="11" t="s">
        <v>1048</v>
      </c>
      <c r="G220" s="25" t="s">
        <v>1049</v>
      </c>
      <c r="H220" s="26"/>
      <c r="I220" s="27" t="s">
        <v>107</v>
      </c>
      <c r="J220" s="39" t="s">
        <v>1050</v>
      </c>
      <c r="K220" s="22"/>
      <c r="L220" s="11"/>
      <c r="M220" s="11"/>
      <c r="N220" s="11"/>
      <c r="O220" s="11"/>
      <c r="P220" s="11"/>
      <c r="Q220" s="23">
        <v>1</v>
      </c>
      <c r="R220" s="24"/>
      <c r="S220" s="24">
        <f t="shared" si="7"/>
        <v>16</v>
      </c>
      <c r="T220" s="22"/>
      <c r="U220" s="11"/>
      <c r="V220" s="11"/>
      <c r="W220" s="11"/>
      <c r="X220" s="11"/>
      <c r="Y220" s="11">
        <v>1</v>
      </c>
      <c r="Z220" s="11"/>
      <c r="AA220" s="11"/>
      <c r="AB220" s="11">
        <v>1</v>
      </c>
      <c r="AC220" s="11"/>
      <c r="AD220" s="11"/>
      <c r="AE220" s="11">
        <v>1</v>
      </c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>
        <v>1</v>
      </c>
      <c r="AR220" s="11"/>
      <c r="AS220" s="11"/>
      <c r="AT220" s="11"/>
      <c r="AU220" s="11"/>
      <c r="AV220" s="11">
        <v>1</v>
      </c>
      <c r="AW220" s="11"/>
      <c r="AX220" s="11"/>
      <c r="AY220" s="11">
        <v>1</v>
      </c>
      <c r="AZ220" s="11">
        <v>1</v>
      </c>
      <c r="BA220" s="11"/>
      <c r="BB220" s="11"/>
      <c r="BC220" s="11"/>
      <c r="BD220" s="11"/>
      <c r="BE220" s="11">
        <v>1</v>
      </c>
      <c r="BF220" s="11"/>
      <c r="BG220" s="11"/>
      <c r="BH220" s="11">
        <v>1</v>
      </c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>
        <v>1</v>
      </c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>
        <v>1</v>
      </c>
      <c r="CO220" s="11"/>
      <c r="CP220" s="11"/>
      <c r="CQ220" s="11"/>
      <c r="CR220" s="11"/>
      <c r="CS220" s="11"/>
      <c r="CT220" s="11"/>
      <c r="CU220" s="104"/>
      <c r="CV220" s="11"/>
      <c r="CW220" s="11"/>
      <c r="CX220" s="11">
        <v>1</v>
      </c>
      <c r="CY220" s="11"/>
      <c r="CZ220" s="11"/>
      <c r="DA220" s="11"/>
      <c r="DB220" s="11">
        <v>1</v>
      </c>
      <c r="DC220" s="11"/>
      <c r="DD220" s="11"/>
      <c r="DE220" s="11"/>
      <c r="DF220" s="11">
        <v>1</v>
      </c>
      <c r="DG220" s="11">
        <v>1</v>
      </c>
      <c r="DH220" s="11"/>
      <c r="DI220" s="11"/>
      <c r="DJ220" s="11"/>
      <c r="DK220" s="11"/>
      <c r="DL220" s="11"/>
      <c r="DM220" s="11">
        <v>1</v>
      </c>
      <c r="DN220" s="11"/>
      <c r="DO220" s="11"/>
      <c r="DP220" s="11"/>
      <c r="DQ220" s="11">
        <v>4336</v>
      </c>
    </row>
    <row r="221" spans="1:121" ht="12.75" customHeight="1">
      <c r="A221" s="8">
        <v>58319</v>
      </c>
      <c r="B221" s="29">
        <v>40323</v>
      </c>
      <c r="C221" s="28" t="s">
        <v>1051</v>
      </c>
      <c r="D221" s="9" t="s">
        <v>194</v>
      </c>
      <c r="E221" s="10" t="s">
        <v>372</v>
      </c>
      <c r="F221" s="11" t="s">
        <v>1052</v>
      </c>
      <c r="G221" s="25" t="s">
        <v>1053</v>
      </c>
      <c r="H221" s="26"/>
      <c r="I221" s="27" t="s">
        <v>107</v>
      </c>
      <c r="J221" s="39" t="s">
        <v>1054</v>
      </c>
      <c r="K221" s="22"/>
      <c r="L221" s="11"/>
      <c r="M221" s="11"/>
      <c r="N221" s="11"/>
      <c r="O221" s="11"/>
      <c r="P221" s="11"/>
      <c r="Q221" s="23">
        <v>1</v>
      </c>
      <c r="R221" s="24"/>
      <c r="S221" s="24">
        <f t="shared" si="7"/>
        <v>16</v>
      </c>
      <c r="T221" s="22"/>
      <c r="U221" s="11"/>
      <c r="V221" s="11"/>
      <c r="W221" s="11"/>
      <c r="X221" s="11"/>
      <c r="Y221" s="11">
        <v>1</v>
      </c>
      <c r="Z221" s="11"/>
      <c r="AA221" s="11"/>
      <c r="AB221" s="11">
        <v>1</v>
      </c>
      <c r="AC221" s="11"/>
      <c r="AD221" s="11"/>
      <c r="AE221" s="11">
        <v>1</v>
      </c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>
        <v>1</v>
      </c>
      <c r="AR221" s="11"/>
      <c r="AS221" s="11"/>
      <c r="AT221" s="11"/>
      <c r="AU221" s="11"/>
      <c r="AV221" s="11">
        <v>1</v>
      </c>
      <c r="AW221" s="11"/>
      <c r="AX221" s="11"/>
      <c r="AY221" s="11">
        <v>1</v>
      </c>
      <c r="AZ221" s="11">
        <v>1</v>
      </c>
      <c r="BA221" s="11"/>
      <c r="BB221" s="11"/>
      <c r="BC221" s="11"/>
      <c r="BD221" s="11"/>
      <c r="BE221" s="11">
        <v>1</v>
      </c>
      <c r="BF221" s="11"/>
      <c r="BG221" s="11"/>
      <c r="BH221" s="11">
        <v>1</v>
      </c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>
        <v>1</v>
      </c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>
        <v>1</v>
      </c>
      <c r="CO221" s="11"/>
      <c r="CP221" s="11"/>
      <c r="CQ221" s="11"/>
      <c r="CR221" s="11"/>
      <c r="CS221" s="11"/>
      <c r="CT221" s="11"/>
      <c r="CU221" s="104"/>
      <c r="CV221" s="11"/>
      <c r="CW221" s="11"/>
      <c r="CX221" s="11">
        <v>1</v>
      </c>
      <c r="CY221" s="11"/>
      <c r="CZ221" s="11"/>
      <c r="DA221" s="11"/>
      <c r="DB221" s="11">
        <v>1</v>
      </c>
      <c r="DC221" s="11"/>
      <c r="DD221" s="11"/>
      <c r="DE221" s="11"/>
      <c r="DF221" s="11">
        <v>1</v>
      </c>
      <c r="DG221" s="11">
        <v>1</v>
      </c>
      <c r="DH221" s="11"/>
      <c r="DI221" s="11"/>
      <c r="DJ221" s="11"/>
      <c r="DK221" s="11"/>
      <c r="DL221" s="11"/>
      <c r="DM221" s="11">
        <v>1</v>
      </c>
      <c r="DN221" s="11"/>
      <c r="DO221" s="11"/>
      <c r="DP221" s="11"/>
      <c r="DQ221" s="11">
        <v>4337</v>
      </c>
    </row>
    <row r="222" spans="1:121" ht="12.75" customHeight="1">
      <c r="A222" s="8">
        <v>58320</v>
      </c>
      <c r="B222" s="29">
        <v>40323</v>
      </c>
      <c r="C222" s="28" t="s">
        <v>1055</v>
      </c>
      <c r="D222" s="9" t="s">
        <v>194</v>
      </c>
      <c r="E222" s="10" t="s">
        <v>1056</v>
      </c>
      <c r="F222" s="11" t="s">
        <v>1057</v>
      </c>
      <c r="G222" s="25" t="s">
        <v>1058</v>
      </c>
      <c r="H222" s="26"/>
      <c r="I222" s="27" t="s">
        <v>107</v>
      </c>
      <c r="J222" s="39" t="s">
        <v>1059</v>
      </c>
      <c r="K222" s="22"/>
      <c r="L222" s="11"/>
      <c r="M222" s="11"/>
      <c r="N222" s="11"/>
      <c r="O222" s="11"/>
      <c r="P222" s="11"/>
      <c r="Q222" s="23">
        <v>1</v>
      </c>
      <c r="R222" s="24"/>
      <c r="S222" s="24">
        <f t="shared" si="7"/>
        <v>16</v>
      </c>
      <c r="T222" s="22"/>
      <c r="U222" s="11"/>
      <c r="V222" s="11"/>
      <c r="W222" s="11"/>
      <c r="X222" s="11"/>
      <c r="Y222" s="11">
        <v>1</v>
      </c>
      <c r="Z222" s="11"/>
      <c r="AA222" s="11"/>
      <c r="AB222" s="11">
        <v>1</v>
      </c>
      <c r="AC222" s="11"/>
      <c r="AD222" s="11"/>
      <c r="AE222" s="11">
        <v>1</v>
      </c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>
        <v>1</v>
      </c>
      <c r="AR222" s="11"/>
      <c r="AS222" s="11"/>
      <c r="AT222" s="11"/>
      <c r="AU222" s="11"/>
      <c r="AV222" s="11">
        <v>1</v>
      </c>
      <c r="AW222" s="11"/>
      <c r="AX222" s="11"/>
      <c r="AY222" s="11">
        <v>1</v>
      </c>
      <c r="AZ222" s="11">
        <v>1</v>
      </c>
      <c r="BA222" s="11"/>
      <c r="BB222" s="11"/>
      <c r="BC222" s="11"/>
      <c r="BD222" s="11"/>
      <c r="BE222" s="11">
        <v>1</v>
      </c>
      <c r="BF222" s="11"/>
      <c r="BG222" s="11"/>
      <c r="BH222" s="11">
        <v>1</v>
      </c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>
        <v>1</v>
      </c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>
        <v>1</v>
      </c>
      <c r="CO222" s="11"/>
      <c r="CP222" s="11"/>
      <c r="CQ222" s="11"/>
      <c r="CR222" s="11"/>
      <c r="CS222" s="11"/>
      <c r="CT222" s="11"/>
      <c r="CU222" s="104"/>
      <c r="CV222" s="11"/>
      <c r="CW222" s="11"/>
      <c r="CX222" s="11">
        <v>1</v>
      </c>
      <c r="CY222" s="11"/>
      <c r="CZ222" s="11"/>
      <c r="DA222" s="11"/>
      <c r="DB222" s="11">
        <v>1</v>
      </c>
      <c r="DC222" s="11"/>
      <c r="DD222" s="11"/>
      <c r="DE222" s="11"/>
      <c r="DF222" s="11">
        <v>1</v>
      </c>
      <c r="DG222" s="11">
        <v>1</v>
      </c>
      <c r="DH222" s="11"/>
      <c r="DI222" s="11"/>
      <c r="DJ222" s="11"/>
      <c r="DK222" s="11"/>
      <c r="DL222" s="11"/>
      <c r="DM222" s="11">
        <v>1</v>
      </c>
      <c r="DN222" s="11"/>
      <c r="DO222" s="11"/>
      <c r="DP222" s="11"/>
      <c r="DQ222" s="11">
        <v>4338</v>
      </c>
    </row>
    <row r="223" spans="1:121" ht="12.75" customHeight="1">
      <c r="A223" s="8">
        <v>58321</v>
      </c>
      <c r="B223" s="29">
        <v>40323</v>
      </c>
      <c r="C223" s="28" t="s">
        <v>1060</v>
      </c>
      <c r="D223" s="9" t="s">
        <v>194</v>
      </c>
      <c r="E223" s="10" t="s">
        <v>1061</v>
      </c>
      <c r="F223" s="11" t="s">
        <v>1062</v>
      </c>
      <c r="G223" s="25" t="s">
        <v>1063</v>
      </c>
      <c r="H223" s="26"/>
      <c r="I223" s="27" t="s">
        <v>106</v>
      </c>
      <c r="J223" s="39" t="s">
        <v>106</v>
      </c>
      <c r="K223" s="22"/>
      <c r="L223" s="11"/>
      <c r="M223" s="11"/>
      <c r="N223" s="11"/>
      <c r="O223" s="11"/>
      <c r="P223" s="11"/>
      <c r="Q223" s="23">
        <v>1</v>
      </c>
      <c r="R223" s="24"/>
      <c r="S223" s="24">
        <f t="shared" si="7"/>
        <v>17</v>
      </c>
      <c r="T223" s="22"/>
      <c r="U223" s="11"/>
      <c r="V223" s="11"/>
      <c r="W223" s="11"/>
      <c r="X223" s="11"/>
      <c r="Y223" s="11">
        <v>1</v>
      </c>
      <c r="Z223" s="11"/>
      <c r="AA223" s="11"/>
      <c r="AB223" s="11">
        <v>1</v>
      </c>
      <c r="AC223" s="11"/>
      <c r="AD223" s="11"/>
      <c r="AE223" s="11">
        <v>1</v>
      </c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>
        <v>1</v>
      </c>
      <c r="AR223" s="11"/>
      <c r="AS223" s="11">
        <v>1</v>
      </c>
      <c r="AT223" s="11"/>
      <c r="AU223" s="11"/>
      <c r="AV223" s="11">
        <v>1</v>
      </c>
      <c r="AW223" s="11"/>
      <c r="AX223" s="11"/>
      <c r="AY223" s="11">
        <v>1</v>
      </c>
      <c r="AZ223" s="11">
        <v>1</v>
      </c>
      <c r="BA223" s="11"/>
      <c r="BB223" s="11"/>
      <c r="BC223" s="11"/>
      <c r="BD223" s="11"/>
      <c r="BE223" s="11">
        <v>1</v>
      </c>
      <c r="BF223" s="11"/>
      <c r="BG223" s="11"/>
      <c r="BH223" s="11">
        <v>1</v>
      </c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>
        <v>1</v>
      </c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>
        <v>1</v>
      </c>
      <c r="CO223" s="11"/>
      <c r="CP223" s="11"/>
      <c r="CQ223" s="11"/>
      <c r="CR223" s="11"/>
      <c r="CS223" s="11"/>
      <c r="CT223" s="11"/>
      <c r="CU223" s="104"/>
      <c r="CV223" s="11"/>
      <c r="CW223" s="11"/>
      <c r="CX223" s="11">
        <v>1</v>
      </c>
      <c r="CY223" s="11"/>
      <c r="CZ223" s="11"/>
      <c r="DA223" s="11"/>
      <c r="DB223" s="11">
        <v>1</v>
      </c>
      <c r="DC223" s="11"/>
      <c r="DD223" s="11"/>
      <c r="DE223" s="11"/>
      <c r="DF223" s="11">
        <v>1</v>
      </c>
      <c r="DG223" s="11">
        <v>1</v>
      </c>
      <c r="DH223" s="11"/>
      <c r="DI223" s="11"/>
      <c r="DJ223" s="11"/>
      <c r="DK223" s="11"/>
      <c r="DL223" s="11"/>
      <c r="DM223" s="11">
        <v>1</v>
      </c>
      <c r="DN223" s="11"/>
      <c r="DO223" s="11"/>
      <c r="DP223" s="11"/>
      <c r="DQ223" s="11">
        <v>4339</v>
      </c>
    </row>
    <row r="224" spans="1:121" ht="12.75" customHeight="1">
      <c r="A224" s="8">
        <v>58322</v>
      </c>
      <c r="B224" s="29">
        <v>40400</v>
      </c>
      <c r="C224" s="28" t="s">
        <v>1064</v>
      </c>
      <c r="D224" s="9" t="s">
        <v>194</v>
      </c>
      <c r="E224" s="10" t="s">
        <v>235</v>
      </c>
      <c r="F224" s="11" t="s">
        <v>1065</v>
      </c>
      <c r="G224" s="25" t="s">
        <v>1066</v>
      </c>
      <c r="H224" s="26"/>
      <c r="I224" s="27" t="s">
        <v>106</v>
      </c>
      <c r="J224" s="39" t="s">
        <v>106</v>
      </c>
      <c r="K224" s="22"/>
      <c r="L224" s="11"/>
      <c r="M224" s="11"/>
      <c r="N224" s="11"/>
      <c r="O224" s="11"/>
      <c r="P224" s="11"/>
      <c r="Q224" s="23">
        <v>1</v>
      </c>
      <c r="R224" s="24"/>
      <c r="S224" s="24">
        <f t="shared" si="7"/>
        <v>5</v>
      </c>
      <c r="T224" s="22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>
        <v>1</v>
      </c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>
        <v>1</v>
      </c>
      <c r="AT224" s="11"/>
      <c r="AU224" s="11"/>
      <c r="AV224" s="11">
        <v>1</v>
      </c>
      <c r="AW224" s="11"/>
      <c r="AX224" s="11"/>
      <c r="AY224" s="11"/>
      <c r="AZ224" s="11">
        <v>1</v>
      </c>
      <c r="BA224" s="11"/>
      <c r="BB224" s="11"/>
      <c r="BC224" s="11"/>
      <c r="BD224" s="11"/>
      <c r="BE224" s="11">
        <v>1</v>
      </c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04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>
        <v>4340</v>
      </c>
    </row>
    <row r="225" spans="1:121" ht="12.75" customHeight="1">
      <c r="A225" s="8">
        <v>58323</v>
      </c>
      <c r="B225" s="29">
        <v>40402</v>
      </c>
      <c r="C225" s="28" t="s">
        <v>1067</v>
      </c>
      <c r="D225" s="9" t="s">
        <v>194</v>
      </c>
      <c r="E225" s="10" t="s">
        <v>1068</v>
      </c>
      <c r="F225" s="11" t="s">
        <v>1069</v>
      </c>
      <c r="G225" s="25" t="s">
        <v>1070</v>
      </c>
      <c r="H225" s="26"/>
      <c r="I225" s="27" t="s">
        <v>106</v>
      </c>
      <c r="J225" s="39" t="s">
        <v>106</v>
      </c>
      <c r="K225" s="22"/>
      <c r="L225" s="11"/>
      <c r="M225" s="11"/>
      <c r="N225" s="11"/>
      <c r="O225" s="11"/>
      <c r="P225" s="11"/>
      <c r="Q225" s="23">
        <v>1</v>
      </c>
      <c r="R225" s="24"/>
      <c r="S225" s="24">
        <f t="shared" si="7"/>
        <v>1</v>
      </c>
      <c r="T225" s="22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>
        <v>1</v>
      </c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04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>
        <v>4341</v>
      </c>
    </row>
    <row r="226" spans="1:121" ht="12.75" customHeight="1">
      <c r="A226" s="8">
        <v>58324</v>
      </c>
      <c r="B226" s="29">
        <v>40409</v>
      </c>
      <c r="C226" s="28" t="s">
        <v>1071</v>
      </c>
      <c r="D226" s="9" t="s">
        <v>194</v>
      </c>
      <c r="E226" s="10" t="s">
        <v>308</v>
      </c>
      <c r="F226" s="11" t="s">
        <v>1072</v>
      </c>
      <c r="G226" s="25" t="s">
        <v>1073</v>
      </c>
      <c r="H226" s="26"/>
      <c r="I226" s="27" t="s">
        <v>106</v>
      </c>
      <c r="J226" s="39" t="s">
        <v>106</v>
      </c>
      <c r="K226" s="22"/>
      <c r="L226" s="11"/>
      <c r="M226" s="11"/>
      <c r="N226" s="11"/>
      <c r="O226" s="11"/>
      <c r="P226" s="11"/>
      <c r="Q226" s="23">
        <v>1</v>
      </c>
      <c r="R226" s="24" t="s">
        <v>121</v>
      </c>
      <c r="S226" s="24">
        <f t="shared" si="7"/>
      </c>
      <c r="T226" s="22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04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>
        <v>4342</v>
      </c>
    </row>
    <row r="227" spans="1:121" ht="12.75" customHeight="1">
      <c r="A227" s="8">
        <v>58325</v>
      </c>
      <c r="B227" s="29">
        <v>40427</v>
      </c>
      <c r="C227" s="28" t="s">
        <v>1074</v>
      </c>
      <c r="D227" s="9" t="s">
        <v>194</v>
      </c>
      <c r="E227" s="10" t="s">
        <v>456</v>
      </c>
      <c r="F227" s="11" t="s">
        <v>1075</v>
      </c>
      <c r="G227" s="25" t="s">
        <v>1076</v>
      </c>
      <c r="H227" s="26"/>
      <c r="I227" s="27" t="s">
        <v>106</v>
      </c>
      <c r="J227" s="39" t="s">
        <v>106</v>
      </c>
      <c r="K227" s="22"/>
      <c r="L227" s="11"/>
      <c r="M227" s="11"/>
      <c r="N227" s="11"/>
      <c r="O227" s="11"/>
      <c r="P227" s="11"/>
      <c r="Q227" s="23">
        <v>1</v>
      </c>
      <c r="R227" s="24"/>
      <c r="S227" s="24">
        <f t="shared" si="7"/>
        <v>3</v>
      </c>
      <c r="T227" s="22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>
        <v>1</v>
      </c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>
        <v>1</v>
      </c>
      <c r="AW227" s="11"/>
      <c r="AX227" s="11"/>
      <c r="AY227" s="11"/>
      <c r="AZ227" s="11"/>
      <c r="BA227" s="11"/>
      <c r="BB227" s="11"/>
      <c r="BC227" s="11"/>
      <c r="BD227" s="11"/>
      <c r="BE227" s="11">
        <v>1</v>
      </c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04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>
        <v>4343</v>
      </c>
    </row>
    <row r="228" spans="1:121" ht="12.75" customHeight="1">
      <c r="A228" s="8">
        <v>58326</v>
      </c>
      <c r="B228" s="29">
        <v>40443</v>
      </c>
      <c r="C228" s="28" t="s">
        <v>1077</v>
      </c>
      <c r="D228" s="9" t="s">
        <v>194</v>
      </c>
      <c r="E228" s="10" t="s">
        <v>347</v>
      </c>
      <c r="F228" s="11" t="s">
        <v>877</v>
      </c>
      <c r="G228" s="25" t="s">
        <v>1078</v>
      </c>
      <c r="H228" s="26"/>
      <c r="I228" s="27" t="s">
        <v>107</v>
      </c>
      <c r="J228" s="39" t="s">
        <v>879</v>
      </c>
      <c r="K228" s="22"/>
      <c r="L228" s="11"/>
      <c r="M228" s="11"/>
      <c r="N228" s="11"/>
      <c r="O228" s="11"/>
      <c r="P228" s="11"/>
      <c r="Q228" s="23">
        <v>1</v>
      </c>
      <c r="R228" s="24"/>
      <c r="S228" s="24">
        <f t="shared" si="7"/>
        <v>14</v>
      </c>
      <c r="T228" s="22"/>
      <c r="U228" s="11"/>
      <c r="V228" s="11"/>
      <c r="W228" s="11"/>
      <c r="X228" s="11"/>
      <c r="Y228" s="11">
        <v>1</v>
      </c>
      <c r="Z228" s="11"/>
      <c r="AA228" s="11"/>
      <c r="AB228" s="11">
        <v>1</v>
      </c>
      <c r="AC228" s="11"/>
      <c r="AD228" s="11"/>
      <c r="AE228" s="11">
        <v>1</v>
      </c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>
        <v>1</v>
      </c>
      <c r="AW228" s="11"/>
      <c r="AX228" s="11"/>
      <c r="AY228" s="11"/>
      <c r="AZ228" s="11">
        <v>1</v>
      </c>
      <c r="BA228" s="11"/>
      <c r="BB228" s="11"/>
      <c r="BC228" s="11"/>
      <c r="BD228" s="11"/>
      <c r="BE228" s="11">
        <v>1</v>
      </c>
      <c r="BF228" s="11"/>
      <c r="BG228" s="11"/>
      <c r="BH228" s="11">
        <v>1</v>
      </c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>
        <v>1</v>
      </c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>
        <v>1</v>
      </c>
      <c r="CO228" s="11"/>
      <c r="CP228" s="11"/>
      <c r="CQ228" s="11"/>
      <c r="CR228" s="11"/>
      <c r="CS228" s="11"/>
      <c r="CT228" s="11"/>
      <c r="CU228" s="104"/>
      <c r="CV228" s="11"/>
      <c r="CW228" s="11"/>
      <c r="CX228" s="11">
        <v>1</v>
      </c>
      <c r="CY228" s="11"/>
      <c r="CZ228" s="11"/>
      <c r="DA228" s="11"/>
      <c r="DB228" s="11">
        <v>1</v>
      </c>
      <c r="DC228" s="11"/>
      <c r="DD228" s="11"/>
      <c r="DE228" s="11"/>
      <c r="DF228" s="11">
        <v>1</v>
      </c>
      <c r="DG228" s="11">
        <v>1</v>
      </c>
      <c r="DH228" s="11"/>
      <c r="DI228" s="11"/>
      <c r="DJ228" s="11"/>
      <c r="DK228" s="11"/>
      <c r="DL228" s="11"/>
      <c r="DM228" s="11">
        <v>1</v>
      </c>
      <c r="DN228" s="11"/>
      <c r="DO228" s="11"/>
      <c r="DP228" s="11"/>
      <c r="DQ228" s="11">
        <v>4344</v>
      </c>
    </row>
    <row r="229" spans="1:121" ht="12.75" customHeight="1">
      <c r="A229" s="8">
        <v>58327</v>
      </c>
      <c r="B229" s="29">
        <v>40519</v>
      </c>
      <c r="C229" s="28" t="s">
        <v>1079</v>
      </c>
      <c r="D229" s="9" t="s">
        <v>194</v>
      </c>
      <c r="E229" s="10" t="s">
        <v>419</v>
      </c>
      <c r="F229" s="11" t="s">
        <v>1080</v>
      </c>
      <c r="G229" s="25" t="s">
        <v>1081</v>
      </c>
      <c r="H229" s="26"/>
      <c r="I229" s="27" t="s">
        <v>107</v>
      </c>
      <c r="J229" s="39" t="s">
        <v>1082</v>
      </c>
      <c r="K229" s="22"/>
      <c r="L229" s="11"/>
      <c r="M229" s="11"/>
      <c r="N229" s="11"/>
      <c r="O229" s="11"/>
      <c r="P229" s="11"/>
      <c r="Q229" s="23">
        <v>1</v>
      </c>
      <c r="R229" s="24"/>
      <c r="S229" s="24">
        <f t="shared" si="7"/>
        <v>14</v>
      </c>
      <c r="T229" s="22"/>
      <c r="U229" s="11"/>
      <c r="V229" s="11"/>
      <c r="W229" s="11"/>
      <c r="X229" s="11"/>
      <c r="Y229" s="11">
        <v>1</v>
      </c>
      <c r="Z229" s="11"/>
      <c r="AA229" s="11"/>
      <c r="AB229" s="11">
        <v>1</v>
      </c>
      <c r="AC229" s="11"/>
      <c r="AD229" s="11"/>
      <c r="AE229" s="11">
        <v>1</v>
      </c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>
        <v>1</v>
      </c>
      <c r="AW229" s="11"/>
      <c r="AX229" s="11"/>
      <c r="AY229" s="11"/>
      <c r="AZ229" s="11">
        <v>1</v>
      </c>
      <c r="BA229" s="11"/>
      <c r="BB229" s="11"/>
      <c r="BC229" s="11"/>
      <c r="BD229" s="11"/>
      <c r="BE229" s="11">
        <v>1</v>
      </c>
      <c r="BF229" s="11"/>
      <c r="BG229" s="11"/>
      <c r="BH229" s="11">
        <v>1</v>
      </c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>
        <v>1</v>
      </c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>
        <v>1</v>
      </c>
      <c r="CO229" s="11"/>
      <c r="CP229" s="11"/>
      <c r="CQ229" s="11"/>
      <c r="CR229" s="11"/>
      <c r="CS229" s="11"/>
      <c r="CT229" s="11"/>
      <c r="CU229" s="104"/>
      <c r="CV229" s="11"/>
      <c r="CW229" s="11"/>
      <c r="CX229" s="11">
        <v>1</v>
      </c>
      <c r="CY229" s="11"/>
      <c r="CZ229" s="11"/>
      <c r="DA229" s="11"/>
      <c r="DB229" s="11">
        <v>1</v>
      </c>
      <c r="DC229" s="11"/>
      <c r="DD229" s="11"/>
      <c r="DE229" s="11"/>
      <c r="DF229" s="11">
        <v>1</v>
      </c>
      <c r="DG229" s="11">
        <v>1</v>
      </c>
      <c r="DH229" s="11"/>
      <c r="DI229" s="11"/>
      <c r="DJ229" s="11"/>
      <c r="DK229" s="11"/>
      <c r="DL229" s="11"/>
      <c r="DM229" s="11">
        <v>1</v>
      </c>
      <c r="DN229" s="11"/>
      <c r="DO229" s="11"/>
      <c r="DP229" s="11"/>
      <c r="DQ229" s="11">
        <v>4345</v>
      </c>
    </row>
    <row r="230" spans="1:121" ht="12.75" customHeight="1">
      <c r="A230" s="8">
        <v>58328</v>
      </c>
      <c r="B230" s="29">
        <v>40576</v>
      </c>
      <c r="C230" s="28" t="s">
        <v>1083</v>
      </c>
      <c r="D230" s="9" t="s">
        <v>194</v>
      </c>
      <c r="E230" s="10" t="s">
        <v>235</v>
      </c>
      <c r="F230" s="11" t="s">
        <v>1084</v>
      </c>
      <c r="G230" s="25" t="s">
        <v>1085</v>
      </c>
      <c r="H230" s="26"/>
      <c r="I230" s="27" t="s">
        <v>107</v>
      </c>
      <c r="J230" s="39" t="s">
        <v>1086</v>
      </c>
      <c r="K230" s="22"/>
      <c r="L230" s="11"/>
      <c r="M230" s="11"/>
      <c r="N230" s="11"/>
      <c r="O230" s="11"/>
      <c r="P230" s="11"/>
      <c r="Q230" s="23">
        <v>1</v>
      </c>
      <c r="R230" s="24"/>
      <c r="S230" s="24">
        <f t="shared" si="7"/>
        <v>14</v>
      </c>
      <c r="T230" s="22"/>
      <c r="U230" s="11"/>
      <c r="V230" s="11"/>
      <c r="W230" s="11"/>
      <c r="X230" s="11"/>
      <c r="Y230" s="11">
        <v>1</v>
      </c>
      <c r="Z230" s="11"/>
      <c r="AA230" s="11"/>
      <c r="AB230" s="11">
        <v>1</v>
      </c>
      <c r="AC230" s="11"/>
      <c r="AD230" s="11"/>
      <c r="AE230" s="11">
        <v>1</v>
      </c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>
        <v>1</v>
      </c>
      <c r="AW230" s="11"/>
      <c r="AX230" s="11"/>
      <c r="AY230" s="11"/>
      <c r="AZ230" s="11">
        <v>1</v>
      </c>
      <c r="BA230" s="11"/>
      <c r="BB230" s="11"/>
      <c r="BC230" s="11"/>
      <c r="BD230" s="11"/>
      <c r="BE230" s="11">
        <v>1</v>
      </c>
      <c r="BF230" s="11"/>
      <c r="BG230" s="11"/>
      <c r="BH230" s="11">
        <v>1</v>
      </c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>
        <v>1</v>
      </c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>
        <v>1</v>
      </c>
      <c r="CO230" s="11"/>
      <c r="CP230" s="11"/>
      <c r="CQ230" s="11"/>
      <c r="CR230" s="11"/>
      <c r="CS230" s="11"/>
      <c r="CT230" s="11"/>
      <c r="CU230" s="104"/>
      <c r="CV230" s="11"/>
      <c r="CW230" s="11"/>
      <c r="CX230" s="11">
        <v>1</v>
      </c>
      <c r="CY230" s="11"/>
      <c r="CZ230" s="11"/>
      <c r="DA230" s="11"/>
      <c r="DB230" s="11">
        <v>1</v>
      </c>
      <c r="DC230" s="11"/>
      <c r="DD230" s="11"/>
      <c r="DE230" s="11"/>
      <c r="DF230" s="11">
        <v>1</v>
      </c>
      <c r="DG230" s="11">
        <v>1</v>
      </c>
      <c r="DH230" s="11"/>
      <c r="DI230" s="11"/>
      <c r="DJ230" s="11"/>
      <c r="DK230" s="11"/>
      <c r="DL230" s="11"/>
      <c r="DM230" s="11">
        <v>1</v>
      </c>
      <c r="DN230" s="11"/>
      <c r="DO230" s="11"/>
      <c r="DP230" s="11"/>
      <c r="DQ230" s="11">
        <v>4346</v>
      </c>
    </row>
    <row r="231" spans="1:121" ht="12.75" customHeight="1">
      <c r="A231" s="8">
        <v>58329</v>
      </c>
      <c r="B231" s="29">
        <v>40576</v>
      </c>
      <c r="C231" s="28" t="s">
        <v>1087</v>
      </c>
      <c r="D231" s="9" t="s">
        <v>194</v>
      </c>
      <c r="E231" s="10" t="s">
        <v>235</v>
      </c>
      <c r="F231" s="11" t="s">
        <v>1088</v>
      </c>
      <c r="G231" s="25" t="s">
        <v>1089</v>
      </c>
      <c r="H231" s="26"/>
      <c r="I231" s="27" t="s">
        <v>107</v>
      </c>
      <c r="J231" s="39" t="s">
        <v>1090</v>
      </c>
      <c r="K231" s="22"/>
      <c r="L231" s="11"/>
      <c r="M231" s="11"/>
      <c r="N231" s="11"/>
      <c r="O231" s="11"/>
      <c r="P231" s="11"/>
      <c r="Q231" s="23">
        <v>1</v>
      </c>
      <c r="R231" s="24"/>
      <c r="S231" s="24">
        <f t="shared" si="7"/>
        <v>14</v>
      </c>
      <c r="T231" s="22"/>
      <c r="U231" s="11"/>
      <c r="V231" s="11"/>
      <c r="W231" s="11"/>
      <c r="X231" s="11"/>
      <c r="Y231" s="11">
        <v>1</v>
      </c>
      <c r="Z231" s="11"/>
      <c r="AA231" s="11"/>
      <c r="AB231" s="11">
        <v>1</v>
      </c>
      <c r="AC231" s="11"/>
      <c r="AD231" s="11"/>
      <c r="AE231" s="11">
        <v>1</v>
      </c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>
        <v>1</v>
      </c>
      <c r="AW231" s="11"/>
      <c r="AX231" s="11"/>
      <c r="AY231" s="11"/>
      <c r="AZ231" s="11">
        <v>1</v>
      </c>
      <c r="BA231" s="11"/>
      <c r="BB231" s="11"/>
      <c r="BC231" s="11"/>
      <c r="BD231" s="11"/>
      <c r="BE231" s="11">
        <v>1</v>
      </c>
      <c r="BF231" s="11"/>
      <c r="BG231" s="11"/>
      <c r="BH231" s="11">
        <v>1</v>
      </c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>
        <v>1</v>
      </c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>
        <v>1</v>
      </c>
      <c r="CO231" s="11"/>
      <c r="CP231" s="11"/>
      <c r="CQ231" s="11"/>
      <c r="CR231" s="11"/>
      <c r="CS231" s="11"/>
      <c r="CT231" s="11"/>
      <c r="CU231" s="104"/>
      <c r="CV231" s="11"/>
      <c r="CW231" s="11"/>
      <c r="CX231" s="11">
        <v>1</v>
      </c>
      <c r="CY231" s="11"/>
      <c r="CZ231" s="11"/>
      <c r="DA231" s="11"/>
      <c r="DB231" s="11">
        <v>1</v>
      </c>
      <c r="DC231" s="11"/>
      <c r="DD231" s="11"/>
      <c r="DE231" s="11"/>
      <c r="DF231" s="11">
        <v>1</v>
      </c>
      <c r="DG231" s="11">
        <v>1</v>
      </c>
      <c r="DH231" s="11"/>
      <c r="DI231" s="11"/>
      <c r="DJ231" s="11"/>
      <c r="DK231" s="11"/>
      <c r="DL231" s="11"/>
      <c r="DM231" s="11">
        <v>1</v>
      </c>
      <c r="DN231" s="11"/>
      <c r="DO231" s="11"/>
      <c r="DP231" s="11"/>
      <c r="DQ231" s="11">
        <v>4347</v>
      </c>
    </row>
    <row r="232" spans="1:121" ht="12.75" customHeight="1">
      <c r="A232" s="8">
        <v>58330</v>
      </c>
      <c r="B232" s="29">
        <v>40582</v>
      </c>
      <c r="C232" s="28" t="s">
        <v>1091</v>
      </c>
      <c r="D232" s="9" t="s">
        <v>194</v>
      </c>
      <c r="E232" s="10" t="s">
        <v>419</v>
      </c>
      <c r="F232" s="11" t="s">
        <v>1092</v>
      </c>
      <c r="G232" s="25" t="s">
        <v>1093</v>
      </c>
      <c r="H232" s="26"/>
      <c r="I232" s="27" t="s">
        <v>107</v>
      </c>
      <c r="J232" s="39" t="s">
        <v>1094</v>
      </c>
      <c r="K232" s="22"/>
      <c r="L232" s="11"/>
      <c r="M232" s="11"/>
      <c r="N232" s="11"/>
      <c r="O232" s="11"/>
      <c r="P232" s="11"/>
      <c r="Q232" s="23">
        <v>1</v>
      </c>
      <c r="R232" s="24"/>
      <c r="S232" s="24">
        <f t="shared" si="7"/>
        <v>8</v>
      </c>
      <c r="T232" s="22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>
        <v>1</v>
      </c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>
        <v>1</v>
      </c>
      <c r="AT232" s="11"/>
      <c r="AU232" s="11"/>
      <c r="AV232" s="11">
        <v>1</v>
      </c>
      <c r="AW232" s="11"/>
      <c r="AX232" s="11"/>
      <c r="AY232" s="11"/>
      <c r="AZ232" s="11"/>
      <c r="BA232" s="11"/>
      <c r="BB232" s="11"/>
      <c r="BC232" s="11"/>
      <c r="BD232" s="11"/>
      <c r="BE232" s="11">
        <v>1</v>
      </c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04"/>
      <c r="CV232" s="11"/>
      <c r="CW232" s="11"/>
      <c r="CX232" s="11">
        <v>1</v>
      </c>
      <c r="CY232" s="11"/>
      <c r="CZ232" s="11"/>
      <c r="DA232" s="11"/>
      <c r="DB232" s="11">
        <v>1</v>
      </c>
      <c r="DC232" s="11"/>
      <c r="DD232" s="11"/>
      <c r="DE232" s="11"/>
      <c r="DF232" s="11"/>
      <c r="DG232" s="11">
        <v>1</v>
      </c>
      <c r="DH232" s="11"/>
      <c r="DI232" s="11"/>
      <c r="DJ232" s="11"/>
      <c r="DK232" s="11"/>
      <c r="DL232" s="11"/>
      <c r="DM232" s="11">
        <v>1</v>
      </c>
      <c r="DN232" s="11"/>
      <c r="DO232" s="11"/>
      <c r="DP232" s="11"/>
      <c r="DQ232" s="11">
        <v>4348</v>
      </c>
    </row>
    <row r="233" spans="1:121" ht="12.75" customHeight="1">
      <c r="A233" s="8">
        <v>58331</v>
      </c>
      <c r="B233" s="29">
        <v>40583</v>
      </c>
      <c r="C233" s="28" t="s">
        <v>1095</v>
      </c>
      <c r="D233" s="9" t="s">
        <v>194</v>
      </c>
      <c r="E233" s="10" t="s">
        <v>885</v>
      </c>
      <c r="F233" s="11" t="s">
        <v>1096</v>
      </c>
      <c r="G233" s="25" t="s">
        <v>1097</v>
      </c>
      <c r="H233" s="26"/>
      <c r="I233" s="27" t="s">
        <v>107</v>
      </c>
      <c r="J233" s="39" t="s">
        <v>1098</v>
      </c>
      <c r="K233" s="22"/>
      <c r="L233" s="11"/>
      <c r="M233" s="11"/>
      <c r="N233" s="11"/>
      <c r="O233" s="11"/>
      <c r="P233" s="11"/>
      <c r="Q233" s="23">
        <v>1</v>
      </c>
      <c r="R233" s="24"/>
      <c r="S233" s="24">
        <f t="shared" si="7"/>
        <v>10</v>
      </c>
      <c r="T233" s="22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>
        <v>1</v>
      </c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>
        <v>1</v>
      </c>
      <c r="AW233" s="11"/>
      <c r="AX233" s="11"/>
      <c r="AY233" s="11">
        <v>1</v>
      </c>
      <c r="AZ233" s="11">
        <v>1</v>
      </c>
      <c r="BA233" s="11"/>
      <c r="BB233" s="11"/>
      <c r="BC233" s="11"/>
      <c r="BD233" s="11"/>
      <c r="BE233" s="11">
        <v>1</v>
      </c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04"/>
      <c r="CV233" s="11"/>
      <c r="CW233" s="11"/>
      <c r="CX233" s="11">
        <v>1</v>
      </c>
      <c r="CY233" s="11"/>
      <c r="CZ233" s="11"/>
      <c r="DA233" s="11"/>
      <c r="DB233" s="11">
        <v>1</v>
      </c>
      <c r="DC233" s="11"/>
      <c r="DD233" s="11"/>
      <c r="DE233" s="11"/>
      <c r="DF233" s="11">
        <v>1</v>
      </c>
      <c r="DG233" s="11">
        <v>1</v>
      </c>
      <c r="DH233" s="11"/>
      <c r="DI233" s="11"/>
      <c r="DJ233" s="11"/>
      <c r="DK233" s="11"/>
      <c r="DL233" s="11"/>
      <c r="DM233" s="11">
        <v>1</v>
      </c>
      <c r="DN233" s="11"/>
      <c r="DO233" s="11"/>
      <c r="DP233" s="11"/>
      <c r="DQ233" s="11">
        <v>4349</v>
      </c>
    </row>
    <row r="234" spans="1:121" ht="12.75" customHeight="1">
      <c r="A234" s="8">
        <v>58332</v>
      </c>
      <c r="B234" s="29">
        <v>40596</v>
      </c>
      <c r="C234" s="28" t="s">
        <v>1099</v>
      </c>
      <c r="D234" s="9" t="s">
        <v>194</v>
      </c>
      <c r="E234" s="10" t="s">
        <v>330</v>
      </c>
      <c r="F234" s="11" t="s">
        <v>1100</v>
      </c>
      <c r="G234" s="25" t="s">
        <v>1101</v>
      </c>
      <c r="H234" s="26"/>
      <c r="I234" s="27" t="s">
        <v>107</v>
      </c>
      <c r="J234" s="39" t="s">
        <v>1102</v>
      </c>
      <c r="K234" s="22"/>
      <c r="L234" s="11"/>
      <c r="M234" s="11"/>
      <c r="N234" s="11"/>
      <c r="O234" s="11"/>
      <c r="P234" s="11"/>
      <c r="Q234" s="23">
        <v>1</v>
      </c>
      <c r="R234" s="24"/>
      <c r="S234" s="24">
        <f t="shared" si="7"/>
        <v>14</v>
      </c>
      <c r="T234" s="22"/>
      <c r="U234" s="11"/>
      <c r="V234" s="11"/>
      <c r="W234" s="11"/>
      <c r="X234" s="11"/>
      <c r="Y234" s="11">
        <v>1</v>
      </c>
      <c r="Z234" s="11"/>
      <c r="AA234" s="11"/>
      <c r="AB234" s="11">
        <v>1</v>
      </c>
      <c r="AC234" s="11"/>
      <c r="AD234" s="11"/>
      <c r="AE234" s="11">
        <v>1</v>
      </c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>
        <v>1</v>
      </c>
      <c r="AW234" s="11"/>
      <c r="AX234" s="11"/>
      <c r="AY234" s="11"/>
      <c r="AZ234" s="11">
        <v>1</v>
      </c>
      <c r="BA234" s="11"/>
      <c r="BB234" s="11"/>
      <c r="BC234" s="11"/>
      <c r="BD234" s="11"/>
      <c r="BE234" s="11">
        <v>1</v>
      </c>
      <c r="BF234" s="11"/>
      <c r="BG234" s="11"/>
      <c r="BH234" s="11">
        <v>1</v>
      </c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>
        <v>1</v>
      </c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>
        <v>1</v>
      </c>
      <c r="CO234" s="11"/>
      <c r="CP234" s="11"/>
      <c r="CQ234" s="11"/>
      <c r="CR234" s="11"/>
      <c r="CS234" s="11"/>
      <c r="CT234" s="11"/>
      <c r="CU234" s="104"/>
      <c r="CV234" s="11"/>
      <c r="CW234" s="11"/>
      <c r="CX234" s="11">
        <v>1</v>
      </c>
      <c r="CY234" s="11"/>
      <c r="CZ234" s="11"/>
      <c r="DA234" s="11"/>
      <c r="DB234" s="11">
        <v>1</v>
      </c>
      <c r="DC234" s="11"/>
      <c r="DD234" s="11"/>
      <c r="DE234" s="11"/>
      <c r="DF234" s="11">
        <v>1</v>
      </c>
      <c r="DG234" s="11">
        <v>1</v>
      </c>
      <c r="DH234" s="11"/>
      <c r="DI234" s="11"/>
      <c r="DJ234" s="11"/>
      <c r="DK234" s="11"/>
      <c r="DL234" s="11"/>
      <c r="DM234" s="11">
        <v>1</v>
      </c>
      <c r="DN234" s="11"/>
      <c r="DO234" s="11"/>
      <c r="DP234" s="11"/>
      <c r="DQ234" s="11">
        <v>4350</v>
      </c>
    </row>
    <row r="235" spans="1:121" ht="12.75" customHeight="1">
      <c r="A235" s="8">
        <v>58333</v>
      </c>
      <c r="B235" s="29">
        <v>40596</v>
      </c>
      <c r="C235" s="28" t="s">
        <v>1103</v>
      </c>
      <c r="D235" s="9" t="s">
        <v>194</v>
      </c>
      <c r="E235" s="10" t="s">
        <v>308</v>
      </c>
      <c r="F235" s="11" t="s">
        <v>1104</v>
      </c>
      <c r="G235" s="25" t="s">
        <v>1105</v>
      </c>
      <c r="H235" s="26"/>
      <c r="I235" s="27" t="s">
        <v>106</v>
      </c>
      <c r="J235" s="39" t="s">
        <v>106</v>
      </c>
      <c r="K235" s="22"/>
      <c r="L235" s="11"/>
      <c r="M235" s="11"/>
      <c r="N235" s="11"/>
      <c r="O235" s="11"/>
      <c r="P235" s="11"/>
      <c r="Q235" s="23">
        <v>1</v>
      </c>
      <c r="R235" s="24"/>
      <c r="S235" s="24">
        <f t="shared" si="7"/>
        <v>4</v>
      </c>
      <c r="T235" s="22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>
        <v>1</v>
      </c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04"/>
      <c r="CV235" s="11"/>
      <c r="CW235" s="11"/>
      <c r="CX235" s="11">
        <v>1</v>
      </c>
      <c r="CY235" s="11"/>
      <c r="CZ235" s="11"/>
      <c r="DA235" s="11"/>
      <c r="DB235" s="11"/>
      <c r="DC235" s="11"/>
      <c r="DD235" s="11"/>
      <c r="DE235" s="11"/>
      <c r="DF235" s="11"/>
      <c r="DG235" s="11">
        <v>1</v>
      </c>
      <c r="DH235" s="11"/>
      <c r="DI235" s="11"/>
      <c r="DJ235" s="11"/>
      <c r="DK235" s="11"/>
      <c r="DL235" s="11"/>
      <c r="DM235" s="11">
        <v>1</v>
      </c>
      <c r="DN235" s="11"/>
      <c r="DO235" s="11"/>
      <c r="DP235" s="11"/>
      <c r="DQ235" s="11">
        <v>4351</v>
      </c>
    </row>
    <row r="236" spans="1:121" ht="12.75" customHeight="1">
      <c r="A236" s="8">
        <v>58334</v>
      </c>
      <c r="B236" s="29">
        <v>40623</v>
      </c>
      <c r="C236" s="28" t="s">
        <v>1106</v>
      </c>
      <c r="D236" s="9" t="s">
        <v>194</v>
      </c>
      <c r="E236" s="10" t="s">
        <v>673</v>
      </c>
      <c r="F236" s="11" t="s">
        <v>1107</v>
      </c>
      <c r="G236" s="25" t="s">
        <v>1108</v>
      </c>
      <c r="H236" s="26"/>
      <c r="I236" s="27" t="s">
        <v>107</v>
      </c>
      <c r="J236" s="39" t="s">
        <v>1109</v>
      </c>
      <c r="K236" s="22"/>
      <c r="L236" s="11"/>
      <c r="M236" s="11"/>
      <c r="N236" s="11"/>
      <c r="O236" s="11"/>
      <c r="P236" s="11"/>
      <c r="Q236" s="23">
        <v>1</v>
      </c>
      <c r="R236" s="24"/>
      <c r="S236" s="24">
        <f t="shared" si="7"/>
        <v>14</v>
      </c>
      <c r="T236" s="22"/>
      <c r="U236" s="11"/>
      <c r="V236" s="11"/>
      <c r="W236" s="11"/>
      <c r="X236" s="11"/>
      <c r="Y236" s="11">
        <v>1</v>
      </c>
      <c r="Z236" s="11"/>
      <c r="AA236" s="11"/>
      <c r="AB236" s="11">
        <v>1</v>
      </c>
      <c r="AC236" s="11"/>
      <c r="AD236" s="11"/>
      <c r="AE236" s="11">
        <v>1</v>
      </c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>
        <v>1</v>
      </c>
      <c r="AW236" s="11"/>
      <c r="AX236" s="11"/>
      <c r="AY236" s="11"/>
      <c r="AZ236" s="11">
        <v>1</v>
      </c>
      <c r="BA236" s="11"/>
      <c r="BB236" s="11"/>
      <c r="BC236" s="11"/>
      <c r="BD236" s="11"/>
      <c r="BE236" s="11">
        <v>1</v>
      </c>
      <c r="BF236" s="11"/>
      <c r="BG236" s="11"/>
      <c r="BH236" s="11">
        <v>1</v>
      </c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>
        <v>1</v>
      </c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>
        <v>1</v>
      </c>
      <c r="CO236" s="11"/>
      <c r="CP236" s="11"/>
      <c r="CQ236" s="11"/>
      <c r="CR236" s="11"/>
      <c r="CS236" s="11"/>
      <c r="CT236" s="11"/>
      <c r="CU236" s="104"/>
      <c r="CV236" s="11"/>
      <c r="CW236" s="11"/>
      <c r="CX236" s="11">
        <v>1</v>
      </c>
      <c r="CY236" s="11"/>
      <c r="CZ236" s="11"/>
      <c r="DA236" s="11"/>
      <c r="DB236" s="11">
        <v>1</v>
      </c>
      <c r="DC236" s="11"/>
      <c r="DD236" s="11"/>
      <c r="DE236" s="11"/>
      <c r="DF236" s="11">
        <v>1</v>
      </c>
      <c r="DG236" s="11">
        <v>1</v>
      </c>
      <c r="DH236" s="11"/>
      <c r="DI236" s="11"/>
      <c r="DJ236" s="11"/>
      <c r="DK236" s="11"/>
      <c r="DL236" s="11"/>
      <c r="DM236" s="11">
        <v>1</v>
      </c>
      <c r="DN236" s="11"/>
      <c r="DO236" s="11"/>
      <c r="DP236" s="11"/>
      <c r="DQ236" s="11">
        <v>4352</v>
      </c>
    </row>
    <row r="237" spans="1:121" ht="12.75" customHeight="1">
      <c r="A237" s="8">
        <v>58335</v>
      </c>
      <c r="B237" s="29">
        <v>40646</v>
      </c>
      <c r="C237" s="28" t="s">
        <v>1110</v>
      </c>
      <c r="D237" s="9" t="s">
        <v>194</v>
      </c>
      <c r="E237" s="10" t="s">
        <v>419</v>
      </c>
      <c r="F237" s="11" t="s">
        <v>1111</v>
      </c>
      <c r="G237" s="25" t="s">
        <v>1112</v>
      </c>
      <c r="H237" s="26"/>
      <c r="I237" s="27" t="s">
        <v>106</v>
      </c>
      <c r="J237" s="39" t="s">
        <v>106</v>
      </c>
      <c r="K237" s="22"/>
      <c r="L237" s="11"/>
      <c r="M237" s="11"/>
      <c r="N237" s="11"/>
      <c r="O237" s="11"/>
      <c r="P237" s="11"/>
      <c r="Q237" s="23">
        <v>1</v>
      </c>
      <c r="R237" s="24"/>
      <c r="S237" s="24">
        <f t="shared" si="7"/>
        <v>5</v>
      </c>
      <c r="T237" s="22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>
        <v>1</v>
      </c>
      <c r="AO237" s="11"/>
      <c r="AP237" s="11"/>
      <c r="AQ237" s="11"/>
      <c r="AR237" s="11"/>
      <c r="AS237" s="11"/>
      <c r="AT237" s="11"/>
      <c r="AU237" s="11"/>
      <c r="AV237" s="11">
        <v>1</v>
      </c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>
        <v>1</v>
      </c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>
        <v>1</v>
      </c>
      <c r="CO237" s="11"/>
      <c r="CP237" s="11"/>
      <c r="CQ237" s="11"/>
      <c r="CR237" s="11"/>
      <c r="CS237" s="11"/>
      <c r="CT237" s="11"/>
      <c r="CU237" s="104"/>
      <c r="CV237" s="11"/>
      <c r="CW237" s="11"/>
      <c r="CX237" s="11">
        <v>1</v>
      </c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>
        <v>4353</v>
      </c>
    </row>
    <row r="238" spans="1:121" ht="12.75" customHeight="1">
      <c r="A238" s="8">
        <v>58336</v>
      </c>
      <c r="B238" s="29">
        <v>40675</v>
      </c>
      <c r="C238" s="28" t="s">
        <v>1113</v>
      </c>
      <c r="D238" s="9" t="s">
        <v>194</v>
      </c>
      <c r="E238" s="10" t="s">
        <v>419</v>
      </c>
      <c r="F238" s="11" t="s">
        <v>1114</v>
      </c>
      <c r="G238" s="25" t="s">
        <v>1115</v>
      </c>
      <c r="H238" s="26"/>
      <c r="I238" s="27" t="s">
        <v>107</v>
      </c>
      <c r="J238" s="39" t="s">
        <v>1116</v>
      </c>
      <c r="K238" s="22"/>
      <c r="L238" s="11"/>
      <c r="M238" s="11"/>
      <c r="N238" s="11"/>
      <c r="O238" s="11"/>
      <c r="P238" s="11"/>
      <c r="Q238" s="23">
        <v>1</v>
      </c>
      <c r="R238" s="24"/>
      <c r="S238" s="24">
        <f t="shared" si="7"/>
        <v>4</v>
      </c>
      <c r="T238" s="22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>
        <v>1</v>
      </c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>
        <v>1</v>
      </c>
      <c r="AW238" s="11"/>
      <c r="AX238" s="11"/>
      <c r="AY238" s="11"/>
      <c r="AZ238" s="11"/>
      <c r="BA238" s="11"/>
      <c r="BB238" s="11"/>
      <c r="BC238" s="11"/>
      <c r="BD238" s="11"/>
      <c r="BE238" s="11">
        <v>1</v>
      </c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04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>
        <v>1</v>
      </c>
      <c r="DN238" s="11"/>
      <c r="DO238" s="11"/>
      <c r="DP238" s="11"/>
      <c r="DQ238" s="11">
        <v>4354</v>
      </c>
    </row>
    <row r="239" spans="1:121" ht="12.75" customHeight="1">
      <c r="A239" s="8">
        <v>58337</v>
      </c>
      <c r="B239" s="29">
        <v>40681</v>
      </c>
      <c r="C239" s="28" t="s">
        <v>1117</v>
      </c>
      <c r="D239" s="9" t="s">
        <v>194</v>
      </c>
      <c r="E239" s="10" t="s">
        <v>419</v>
      </c>
      <c r="F239" s="11" t="s">
        <v>1118</v>
      </c>
      <c r="G239" s="25" t="s">
        <v>1119</v>
      </c>
      <c r="H239" s="26"/>
      <c r="I239" s="27" t="s">
        <v>106</v>
      </c>
      <c r="J239" s="39" t="s">
        <v>106</v>
      </c>
      <c r="K239" s="22"/>
      <c r="L239" s="11"/>
      <c r="M239" s="11"/>
      <c r="N239" s="11"/>
      <c r="O239" s="11"/>
      <c r="P239" s="11"/>
      <c r="Q239" s="23">
        <v>1</v>
      </c>
      <c r="R239" s="24"/>
      <c r="S239" s="24">
        <f t="shared" si="7"/>
        <v>1</v>
      </c>
      <c r="T239" s="22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04"/>
      <c r="CV239" s="11"/>
      <c r="CW239" s="11"/>
      <c r="CX239" s="11">
        <v>1</v>
      </c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>
        <v>4355</v>
      </c>
    </row>
    <row r="240" spans="1:121" ht="12.75" customHeight="1">
      <c r="A240" s="8">
        <v>58338</v>
      </c>
      <c r="B240" s="29">
        <v>40681</v>
      </c>
      <c r="C240" s="28" t="s">
        <v>1120</v>
      </c>
      <c r="D240" s="9" t="s">
        <v>194</v>
      </c>
      <c r="E240" s="10" t="s">
        <v>419</v>
      </c>
      <c r="F240" s="11" t="s">
        <v>1121</v>
      </c>
      <c r="G240" s="25" t="s">
        <v>1122</v>
      </c>
      <c r="H240" s="26"/>
      <c r="I240" s="27" t="s">
        <v>106</v>
      </c>
      <c r="J240" s="39" t="s">
        <v>106</v>
      </c>
      <c r="K240" s="22"/>
      <c r="L240" s="11"/>
      <c r="M240" s="11"/>
      <c r="N240" s="11"/>
      <c r="O240" s="11"/>
      <c r="P240" s="11"/>
      <c r="Q240" s="23">
        <v>1</v>
      </c>
      <c r="R240" s="24"/>
      <c r="S240" s="24">
        <f t="shared" si="7"/>
        <v>1</v>
      </c>
      <c r="T240" s="22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04"/>
      <c r="CV240" s="11"/>
      <c r="CW240" s="11"/>
      <c r="CX240" s="11">
        <v>1</v>
      </c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>
        <v>4356</v>
      </c>
    </row>
    <row r="241" spans="1:121" ht="12.75" customHeight="1">
      <c r="A241" s="8">
        <v>58339</v>
      </c>
      <c r="B241" s="29">
        <v>40716</v>
      </c>
      <c r="C241" s="28" t="s">
        <v>1123</v>
      </c>
      <c r="D241" s="9" t="s">
        <v>194</v>
      </c>
      <c r="E241" s="10" t="s">
        <v>1124</v>
      </c>
      <c r="F241" s="11" t="s">
        <v>785</v>
      </c>
      <c r="G241" s="25" t="s">
        <v>1125</v>
      </c>
      <c r="H241" s="26"/>
      <c r="I241" s="27" t="s">
        <v>106</v>
      </c>
      <c r="J241" s="39" t="s">
        <v>106</v>
      </c>
      <c r="K241" s="22"/>
      <c r="L241" s="11"/>
      <c r="M241" s="11"/>
      <c r="N241" s="11"/>
      <c r="O241" s="11"/>
      <c r="P241" s="11"/>
      <c r="Q241" s="23">
        <v>1</v>
      </c>
      <c r="R241" s="24"/>
      <c r="S241" s="24">
        <f t="shared" si="7"/>
        <v>4</v>
      </c>
      <c r="T241" s="22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>
        <v>1</v>
      </c>
      <c r="AW241" s="11"/>
      <c r="AX241" s="11"/>
      <c r="AY241" s="11"/>
      <c r="AZ241" s="11"/>
      <c r="BA241" s="11"/>
      <c r="BB241" s="11"/>
      <c r="BC241" s="11"/>
      <c r="BD241" s="11"/>
      <c r="BE241" s="11">
        <v>1</v>
      </c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>
        <v>1</v>
      </c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04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>
        <v>1</v>
      </c>
      <c r="DH241" s="11"/>
      <c r="DI241" s="11"/>
      <c r="DJ241" s="11"/>
      <c r="DK241" s="11"/>
      <c r="DL241" s="11"/>
      <c r="DM241" s="11"/>
      <c r="DN241" s="11"/>
      <c r="DO241" s="11"/>
      <c r="DP241" s="11"/>
      <c r="DQ241" s="11">
        <v>4357</v>
      </c>
    </row>
    <row r="242" spans="1:121" ht="12.75" customHeight="1">
      <c r="A242" s="8">
        <v>58340</v>
      </c>
      <c r="B242" s="29">
        <v>40752</v>
      </c>
      <c r="C242" s="28" t="s">
        <v>1126</v>
      </c>
      <c r="D242" s="9" t="s">
        <v>194</v>
      </c>
      <c r="E242" s="10" t="s">
        <v>1127</v>
      </c>
      <c r="F242" s="11" t="s">
        <v>1128</v>
      </c>
      <c r="G242" s="25" t="s">
        <v>1129</v>
      </c>
      <c r="H242" s="26"/>
      <c r="I242" s="27" t="s">
        <v>106</v>
      </c>
      <c r="J242" s="39" t="s">
        <v>106</v>
      </c>
      <c r="K242" s="22"/>
      <c r="L242" s="11"/>
      <c r="M242" s="11"/>
      <c r="N242" s="11"/>
      <c r="O242" s="11"/>
      <c r="P242" s="11"/>
      <c r="Q242" s="23">
        <v>1</v>
      </c>
      <c r="R242" s="24"/>
      <c r="S242" s="24">
        <f t="shared" si="7"/>
        <v>5</v>
      </c>
      <c r="T242" s="22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>
        <v>1</v>
      </c>
      <c r="AW242" s="11"/>
      <c r="AX242" s="11"/>
      <c r="AY242" s="11"/>
      <c r="AZ242" s="11"/>
      <c r="BA242" s="11"/>
      <c r="BB242" s="11"/>
      <c r="BC242" s="11"/>
      <c r="BD242" s="11"/>
      <c r="BE242" s="11">
        <v>1</v>
      </c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>
        <v>1</v>
      </c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04"/>
      <c r="CV242" s="11"/>
      <c r="CW242" s="11"/>
      <c r="CX242" s="11"/>
      <c r="CY242" s="11"/>
      <c r="CZ242" s="11"/>
      <c r="DA242" s="11"/>
      <c r="DB242" s="11">
        <v>1</v>
      </c>
      <c r="DC242" s="11"/>
      <c r="DD242" s="11"/>
      <c r="DE242" s="11"/>
      <c r="DF242" s="11"/>
      <c r="DG242" s="11">
        <v>1</v>
      </c>
      <c r="DH242" s="11"/>
      <c r="DI242" s="11"/>
      <c r="DJ242" s="11"/>
      <c r="DK242" s="11"/>
      <c r="DL242" s="11"/>
      <c r="DM242" s="11"/>
      <c r="DN242" s="11"/>
      <c r="DO242" s="11"/>
      <c r="DP242" s="11"/>
      <c r="DQ242" s="11">
        <v>4358</v>
      </c>
    </row>
    <row r="243" spans="1:121" ht="12.75" customHeight="1">
      <c r="A243" s="8">
        <v>58341</v>
      </c>
      <c r="B243" s="29">
        <v>40914</v>
      </c>
      <c r="C243" s="28" t="s">
        <v>1130</v>
      </c>
      <c r="D243" s="9" t="s">
        <v>194</v>
      </c>
      <c r="E243" s="10" t="s">
        <v>308</v>
      </c>
      <c r="F243" s="11" t="s">
        <v>1131</v>
      </c>
      <c r="G243" s="25" t="s">
        <v>1132</v>
      </c>
      <c r="H243" s="26"/>
      <c r="I243" s="27" t="s">
        <v>107</v>
      </c>
      <c r="J243" s="39" t="s">
        <v>1133</v>
      </c>
      <c r="K243" s="22"/>
      <c r="L243" s="11"/>
      <c r="M243" s="11"/>
      <c r="N243" s="11"/>
      <c r="O243" s="11"/>
      <c r="P243" s="11"/>
      <c r="Q243" s="23">
        <v>1</v>
      </c>
      <c r="R243" s="24"/>
      <c r="S243" s="24">
        <f t="shared" si="7"/>
        <v>14</v>
      </c>
      <c r="T243" s="22"/>
      <c r="U243" s="11"/>
      <c r="V243" s="11"/>
      <c r="W243" s="11"/>
      <c r="X243" s="11"/>
      <c r="Y243" s="11">
        <v>1</v>
      </c>
      <c r="Z243" s="11"/>
      <c r="AA243" s="11"/>
      <c r="AB243" s="11">
        <v>1</v>
      </c>
      <c r="AC243" s="11"/>
      <c r="AD243" s="11"/>
      <c r="AE243" s="11">
        <v>1</v>
      </c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>
        <v>1</v>
      </c>
      <c r="AW243" s="11"/>
      <c r="AX243" s="11"/>
      <c r="AY243" s="11"/>
      <c r="AZ243" s="11">
        <v>1</v>
      </c>
      <c r="BA243" s="11"/>
      <c r="BB243" s="11"/>
      <c r="BC243" s="11"/>
      <c r="BD243" s="11"/>
      <c r="BE243" s="11">
        <v>1</v>
      </c>
      <c r="BF243" s="11"/>
      <c r="BG243" s="11"/>
      <c r="BH243" s="11">
        <v>1</v>
      </c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>
        <v>1</v>
      </c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>
        <v>1</v>
      </c>
      <c r="CO243" s="11"/>
      <c r="CP243" s="11"/>
      <c r="CQ243" s="11"/>
      <c r="CR243" s="11"/>
      <c r="CS243" s="11"/>
      <c r="CT243" s="11"/>
      <c r="CU243" s="104"/>
      <c r="CV243" s="11"/>
      <c r="CW243" s="11"/>
      <c r="CX243" s="11">
        <v>1</v>
      </c>
      <c r="CY243" s="11"/>
      <c r="CZ243" s="11"/>
      <c r="DA243" s="11"/>
      <c r="DB243" s="11">
        <v>1</v>
      </c>
      <c r="DC243" s="11"/>
      <c r="DD243" s="11"/>
      <c r="DE243" s="11"/>
      <c r="DF243" s="11">
        <v>1</v>
      </c>
      <c r="DG243" s="11">
        <v>1</v>
      </c>
      <c r="DH243" s="11"/>
      <c r="DI243" s="11"/>
      <c r="DJ243" s="11"/>
      <c r="DK243" s="11"/>
      <c r="DL243" s="11"/>
      <c r="DM243" s="11">
        <v>1</v>
      </c>
      <c r="DN243" s="11"/>
      <c r="DO243" s="11"/>
      <c r="DP243" s="11"/>
      <c r="DQ243" s="11">
        <v>4359</v>
      </c>
    </row>
    <row r="244" spans="1:121" ht="12.75" customHeight="1">
      <c r="A244" s="8">
        <v>58342</v>
      </c>
      <c r="B244" s="29">
        <v>40918</v>
      </c>
      <c r="C244" s="28" t="s">
        <v>1134</v>
      </c>
      <c r="D244" s="9" t="s">
        <v>194</v>
      </c>
      <c r="E244" s="10" t="s">
        <v>399</v>
      </c>
      <c r="F244" s="11" t="s">
        <v>1135</v>
      </c>
      <c r="G244" s="25" t="s">
        <v>1136</v>
      </c>
      <c r="H244" s="26"/>
      <c r="I244" s="27" t="s">
        <v>106</v>
      </c>
      <c r="J244" s="39" t="s">
        <v>106</v>
      </c>
      <c r="K244" s="22"/>
      <c r="L244" s="11"/>
      <c r="M244" s="11"/>
      <c r="N244" s="11"/>
      <c r="O244" s="11"/>
      <c r="P244" s="11"/>
      <c r="Q244" s="23">
        <v>1</v>
      </c>
      <c r="R244" s="24"/>
      <c r="S244" s="24">
        <f t="shared" si="7"/>
        <v>1</v>
      </c>
      <c r="T244" s="22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>
        <v>1</v>
      </c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04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>
        <v>4360</v>
      </c>
    </row>
    <row r="245" spans="1:121" ht="12.75" customHeight="1">
      <c r="A245" s="8">
        <v>58343</v>
      </c>
      <c r="B245" s="29">
        <v>40990</v>
      </c>
      <c r="C245" s="28" t="s">
        <v>1137</v>
      </c>
      <c r="D245" s="9" t="s">
        <v>194</v>
      </c>
      <c r="E245" s="10" t="s">
        <v>419</v>
      </c>
      <c r="F245" s="11" t="s">
        <v>1138</v>
      </c>
      <c r="G245" s="25" t="s">
        <v>1139</v>
      </c>
      <c r="H245" s="26"/>
      <c r="I245" s="27" t="s">
        <v>106</v>
      </c>
      <c r="J245" s="39" t="s">
        <v>106</v>
      </c>
      <c r="K245" s="22"/>
      <c r="L245" s="11"/>
      <c r="M245" s="11"/>
      <c r="N245" s="11"/>
      <c r="O245" s="11"/>
      <c r="P245" s="11"/>
      <c r="Q245" s="23">
        <v>1</v>
      </c>
      <c r="R245" s="24"/>
      <c r="S245" s="24">
        <f t="shared" si="7"/>
        <v>6</v>
      </c>
      <c r="T245" s="22"/>
      <c r="U245" s="11"/>
      <c r="V245" s="11"/>
      <c r="W245" s="11"/>
      <c r="X245" s="11"/>
      <c r="Y245" s="11"/>
      <c r="Z245" s="11"/>
      <c r="AA245" s="11"/>
      <c r="AB245" s="11">
        <v>1</v>
      </c>
      <c r="AC245" s="11"/>
      <c r="AD245" s="11"/>
      <c r="AE245" s="11">
        <v>1</v>
      </c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>
        <v>1</v>
      </c>
      <c r="BY245" s="11"/>
      <c r="BZ245" s="11"/>
      <c r="CA245" s="11"/>
      <c r="CB245" s="11"/>
      <c r="CC245" s="11"/>
      <c r="CD245" s="11"/>
      <c r="CE245" s="11"/>
      <c r="CF245" s="11"/>
      <c r="CG245" s="11">
        <v>1</v>
      </c>
      <c r="CH245" s="11"/>
      <c r="CI245" s="11"/>
      <c r="CJ245" s="11"/>
      <c r="CK245" s="11"/>
      <c r="CL245" s="11"/>
      <c r="CM245" s="11"/>
      <c r="CN245" s="11"/>
      <c r="CO245" s="11"/>
      <c r="CP245" s="11"/>
      <c r="CQ245" s="11">
        <v>1</v>
      </c>
      <c r="CR245" s="11"/>
      <c r="CS245" s="11"/>
      <c r="CT245" s="11"/>
      <c r="CU245" s="104"/>
      <c r="CV245" s="11"/>
      <c r="CW245" s="11"/>
      <c r="CX245" s="11">
        <v>1</v>
      </c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>
        <v>4361</v>
      </c>
    </row>
    <row r="246" spans="1:121" ht="12.75" customHeight="1">
      <c r="A246" s="8">
        <v>58344</v>
      </c>
      <c r="B246" s="29">
        <v>40995</v>
      </c>
      <c r="C246" s="28" t="s">
        <v>1140</v>
      </c>
      <c r="D246" s="9" t="s">
        <v>194</v>
      </c>
      <c r="E246" s="10" t="s">
        <v>714</v>
      </c>
      <c r="F246" s="11" t="s">
        <v>1141</v>
      </c>
      <c r="G246" s="25" t="s">
        <v>1142</v>
      </c>
      <c r="H246" s="26"/>
      <c r="I246" s="27" t="s">
        <v>107</v>
      </c>
      <c r="J246" s="39" t="s">
        <v>1143</v>
      </c>
      <c r="K246" s="22"/>
      <c r="L246" s="11"/>
      <c r="M246" s="11"/>
      <c r="N246" s="11"/>
      <c r="O246" s="11"/>
      <c r="P246" s="11"/>
      <c r="Q246" s="23">
        <v>1</v>
      </c>
      <c r="R246" s="24"/>
      <c r="S246" s="24">
        <f t="shared" si="7"/>
        <v>14</v>
      </c>
      <c r="T246" s="22"/>
      <c r="U246" s="11"/>
      <c r="V246" s="11"/>
      <c r="W246" s="11"/>
      <c r="X246" s="11"/>
      <c r="Y246" s="11">
        <v>1</v>
      </c>
      <c r="Z246" s="11"/>
      <c r="AA246" s="11"/>
      <c r="AB246" s="11">
        <v>1</v>
      </c>
      <c r="AC246" s="11"/>
      <c r="AD246" s="11"/>
      <c r="AE246" s="11">
        <v>1</v>
      </c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>
        <v>1</v>
      </c>
      <c r="AW246" s="11"/>
      <c r="AX246" s="11"/>
      <c r="AY246" s="11"/>
      <c r="AZ246" s="11">
        <v>1</v>
      </c>
      <c r="BA246" s="11"/>
      <c r="BB246" s="11"/>
      <c r="BC246" s="11"/>
      <c r="BD246" s="11"/>
      <c r="BE246" s="11">
        <v>1</v>
      </c>
      <c r="BF246" s="11"/>
      <c r="BG246" s="11"/>
      <c r="BH246" s="11">
        <v>1</v>
      </c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>
        <v>1</v>
      </c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>
        <v>1</v>
      </c>
      <c r="CO246" s="11"/>
      <c r="CP246" s="11"/>
      <c r="CQ246" s="11"/>
      <c r="CR246" s="11"/>
      <c r="CS246" s="11"/>
      <c r="CT246" s="11"/>
      <c r="CU246" s="104"/>
      <c r="CV246" s="11"/>
      <c r="CW246" s="11"/>
      <c r="CX246" s="11">
        <v>1</v>
      </c>
      <c r="CY246" s="11"/>
      <c r="CZ246" s="11"/>
      <c r="DA246" s="11"/>
      <c r="DB246" s="11">
        <v>1</v>
      </c>
      <c r="DC246" s="11"/>
      <c r="DD246" s="11"/>
      <c r="DE246" s="11"/>
      <c r="DF246" s="11">
        <v>1</v>
      </c>
      <c r="DG246" s="11">
        <v>1</v>
      </c>
      <c r="DH246" s="11"/>
      <c r="DI246" s="11"/>
      <c r="DJ246" s="11"/>
      <c r="DK246" s="11"/>
      <c r="DL246" s="11"/>
      <c r="DM246" s="11">
        <v>1</v>
      </c>
      <c r="DN246" s="11"/>
      <c r="DO246" s="11"/>
      <c r="DP246" s="11"/>
      <c r="DQ246" s="11">
        <v>4362</v>
      </c>
    </row>
    <row r="247" spans="1:121" ht="12.75" customHeight="1">
      <c r="A247" s="8">
        <v>58346</v>
      </c>
      <c r="B247" s="29">
        <v>41005</v>
      </c>
      <c r="C247" s="28" t="s">
        <v>1144</v>
      </c>
      <c r="D247" s="9" t="s">
        <v>194</v>
      </c>
      <c r="E247" s="10" t="s">
        <v>419</v>
      </c>
      <c r="F247" s="11" t="s">
        <v>1145</v>
      </c>
      <c r="G247" s="25" t="s">
        <v>1146</v>
      </c>
      <c r="H247" s="26"/>
      <c r="I247" s="27" t="s">
        <v>106</v>
      </c>
      <c r="J247" s="39" t="s">
        <v>106</v>
      </c>
      <c r="K247" s="22"/>
      <c r="L247" s="11"/>
      <c r="M247" s="11"/>
      <c r="N247" s="11"/>
      <c r="O247" s="11"/>
      <c r="P247" s="11"/>
      <c r="Q247" s="23">
        <v>1</v>
      </c>
      <c r="R247" s="24"/>
      <c r="S247" s="24">
        <f t="shared" si="7"/>
        <v>10</v>
      </c>
      <c r="T247" s="22"/>
      <c r="U247" s="11"/>
      <c r="V247" s="11"/>
      <c r="W247" s="11"/>
      <c r="X247" s="11"/>
      <c r="Y247" s="11"/>
      <c r="Z247" s="11"/>
      <c r="AA247" s="11"/>
      <c r="AB247" s="11">
        <v>1</v>
      </c>
      <c r="AC247" s="11"/>
      <c r="AD247" s="11"/>
      <c r="AE247" s="11">
        <v>1</v>
      </c>
      <c r="AF247" s="11"/>
      <c r="AG247" s="11"/>
      <c r="AH247" s="11"/>
      <c r="AI247" s="11"/>
      <c r="AJ247" s="11"/>
      <c r="AK247" s="11"/>
      <c r="AL247" s="11"/>
      <c r="AM247" s="11"/>
      <c r="AN247" s="11">
        <v>1</v>
      </c>
      <c r="AO247" s="11"/>
      <c r="AP247" s="11"/>
      <c r="AQ247" s="11"/>
      <c r="AR247" s="11"/>
      <c r="AS247" s="11"/>
      <c r="AT247" s="11"/>
      <c r="AU247" s="11"/>
      <c r="AV247" s="11">
        <v>1</v>
      </c>
      <c r="AW247" s="11"/>
      <c r="AX247" s="11"/>
      <c r="AY247" s="11"/>
      <c r="AZ247" s="11">
        <v>1</v>
      </c>
      <c r="BA247" s="11"/>
      <c r="BB247" s="11"/>
      <c r="BC247" s="11"/>
      <c r="BD247" s="11"/>
      <c r="BE247" s="11">
        <v>1</v>
      </c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04"/>
      <c r="CV247" s="11"/>
      <c r="CW247" s="11">
        <v>1</v>
      </c>
      <c r="CX247" s="11">
        <v>1</v>
      </c>
      <c r="CY247" s="11"/>
      <c r="CZ247" s="11"/>
      <c r="DA247" s="11"/>
      <c r="DB247" s="11"/>
      <c r="DC247" s="11"/>
      <c r="DD247" s="11"/>
      <c r="DE247" s="11"/>
      <c r="DF247" s="11">
        <v>1</v>
      </c>
      <c r="DG247" s="11">
        <v>1</v>
      </c>
      <c r="DH247" s="11"/>
      <c r="DI247" s="11"/>
      <c r="DJ247" s="11"/>
      <c r="DK247" s="11"/>
      <c r="DL247" s="11"/>
      <c r="DM247" s="11"/>
      <c r="DN247" s="11"/>
      <c r="DO247" s="11"/>
      <c r="DP247" s="11"/>
      <c r="DQ247" s="11">
        <v>4363</v>
      </c>
    </row>
    <row r="248" spans="1:121" ht="12.75" customHeight="1">
      <c r="A248" s="8">
        <v>58347</v>
      </c>
      <c r="B248" s="29">
        <v>41018</v>
      </c>
      <c r="C248" s="28" t="s">
        <v>1147</v>
      </c>
      <c r="D248" s="9" t="s">
        <v>194</v>
      </c>
      <c r="E248" s="10" t="s">
        <v>419</v>
      </c>
      <c r="F248" s="11" t="s">
        <v>727</v>
      </c>
      <c r="G248" s="25" t="s">
        <v>1148</v>
      </c>
      <c r="H248" s="26"/>
      <c r="I248" s="27" t="s">
        <v>106</v>
      </c>
      <c r="J248" s="39" t="s">
        <v>106</v>
      </c>
      <c r="K248" s="22"/>
      <c r="L248" s="11"/>
      <c r="M248" s="11"/>
      <c r="N248" s="11"/>
      <c r="O248" s="11"/>
      <c r="P248" s="11"/>
      <c r="Q248" s="23">
        <v>1</v>
      </c>
      <c r="R248" s="24"/>
      <c r="S248" s="24">
        <f t="shared" si="7"/>
        <v>7</v>
      </c>
      <c r="T248" s="22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>
        <v>1</v>
      </c>
      <c r="AW248" s="11"/>
      <c r="AX248" s="11"/>
      <c r="AY248" s="11"/>
      <c r="AZ248" s="11">
        <v>1</v>
      </c>
      <c r="BA248" s="11"/>
      <c r="BB248" s="11"/>
      <c r="BC248" s="11"/>
      <c r="BD248" s="11"/>
      <c r="BE248" s="11">
        <v>1</v>
      </c>
      <c r="BF248" s="11"/>
      <c r="BG248" s="11"/>
      <c r="BH248" s="11"/>
      <c r="BI248" s="11">
        <v>1</v>
      </c>
      <c r="BJ248" s="11"/>
      <c r="BK248" s="11"/>
      <c r="BL248" s="11"/>
      <c r="BM248" s="11"/>
      <c r="BN248" s="11"/>
      <c r="BO248" s="11"/>
      <c r="BP248" s="11"/>
      <c r="BQ248" s="11">
        <v>1</v>
      </c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04"/>
      <c r="CV248" s="11"/>
      <c r="CW248" s="11">
        <v>1</v>
      </c>
      <c r="CX248" s="11">
        <v>1</v>
      </c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>
        <v>4364</v>
      </c>
    </row>
    <row r="249" spans="1:121" ht="12.75" customHeight="1">
      <c r="A249" s="8">
        <v>58348</v>
      </c>
      <c r="B249" s="29">
        <v>41024</v>
      </c>
      <c r="C249" s="28" t="s">
        <v>1149</v>
      </c>
      <c r="D249" s="9" t="s">
        <v>194</v>
      </c>
      <c r="E249" s="10" t="s">
        <v>326</v>
      </c>
      <c r="F249" s="11" t="s">
        <v>1150</v>
      </c>
      <c r="G249" s="25" t="s">
        <v>1151</v>
      </c>
      <c r="H249" s="26"/>
      <c r="I249" s="27" t="s">
        <v>106</v>
      </c>
      <c r="J249" s="39" t="s">
        <v>106</v>
      </c>
      <c r="K249" s="22"/>
      <c r="L249" s="11"/>
      <c r="M249" s="11"/>
      <c r="N249" s="11"/>
      <c r="O249" s="11"/>
      <c r="P249" s="11"/>
      <c r="Q249" s="23">
        <v>1</v>
      </c>
      <c r="R249" s="24" t="s">
        <v>121</v>
      </c>
      <c r="S249" s="24">
        <f t="shared" si="7"/>
      </c>
      <c r="T249" s="22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04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>
        <v>4365</v>
      </c>
    </row>
    <row r="250" spans="1:121" ht="12.75" customHeight="1">
      <c r="A250" s="8">
        <v>58349</v>
      </c>
      <c r="B250" s="29">
        <v>41024</v>
      </c>
      <c r="C250" s="28" t="s">
        <v>1152</v>
      </c>
      <c r="D250" s="9" t="s">
        <v>194</v>
      </c>
      <c r="E250" s="10" t="s">
        <v>110</v>
      </c>
      <c r="F250" s="11" t="s">
        <v>1153</v>
      </c>
      <c r="G250" s="25" t="s">
        <v>1154</v>
      </c>
      <c r="H250" s="26"/>
      <c r="I250" s="27" t="s">
        <v>107</v>
      </c>
      <c r="J250" s="39" t="s">
        <v>1155</v>
      </c>
      <c r="K250" s="22"/>
      <c r="L250" s="11"/>
      <c r="M250" s="11"/>
      <c r="N250" s="11"/>
      <c r="O250" s="11"/>
      <c r="P250" s="11"/>
      <c r="Q250" s="23">
        <v>1</v>
      </c>
      <c r="R250" s="24"/>
      <c r="S250" s="24">
        <f t="shared" si="7"/>
        <v>1</v>
      </c>
      <c r="T250" s="22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>
        <v>1</v>
      </c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04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>
        <v>4366</v>
      </c>
    </row>
    <row r="251" spans="1:121" ht="12.75" customHeight="1">
      <c r="A251" s="8">
        <v>58350</v>
      </c>
      <c r="B251" s="29">
        <v>41072</v>
      </c>
      <c r="C251" s="28" t="s">
        <v>1156</v>
      </c>
      <c r="D251" s="9" t="s">
        <v>194</v>
      </c>
      <c r="E251" s="10" t="s">
        <v>606</v>
      </c>
      <c r="F251" s="11" t="s">
        <v>1157</v>
      </c>
      <c r="G251" s="25" t="s">
        <v>1158</v>
      </c>
      <c r="H251" s="26"/>
      <c r="I251" s="27" t="s">
        <v>106</v>
      </c>
      <c r="J251" s="39" t="s">
        <v>106</v>
      </c>
      <c r="K251" s="22"/>
      <c r="L251" s="11"/>
      <c r="M251" s="11"/>
      <c r="N251" s="11"/>
      <c r="O251" s="11"/>
      <c r="P251" s="11"/>
      <c r="Q251" s="23">
        <v>1</v>
      </c>
      <c r="R251" s="24"/>
      <c r="S251" s="24">
        <f t="shared" si="7"/>
        <v>1</v>
      </c>
      <c r="T251" s="22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>
        <v>1</v>
      </c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04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>
        <v>4367</v>
      </c>
    </row>
    <row r="252" spans="1:121" ht="12.75" customHeight="1">
      <c r="A252" s="8">
        <v>58351</v>
      </c>
      <c r="B252" s="29">
        <v>41107</v>
      </c>
      <c r="C252" s="28" t="s">
        <v>1159</v>
      </c>
      <c r="D252" s="9" t="s">
        <v>194</v>
      </c>
      <c r="E252" s="10" t="s">
        <v>795</v>
      </c>
      <c r="F252" s="11" t="s">
        <v>1160</v>
      </c>
      <c r="G252" s="25" t="s">
        <v>1161</v>
      </c>
      <c r="H252" s="26"/>
      <c r="I252" s="27" t="s">
        <v>113</v>
      </c>
      <c r="J252" s="39" t="s">
        <v>1162</v>
      </c>
      <c r="K252" s="22"/>
      <c r="L252" s="11"/>
      <c r="M252" s="11"/>
      <c r="N252" s="11"/>
      <c r="O252" s="11"/>
      <c r="P252" s="11"/>
      <c r="Q252" s="23">
        <v>1</v>
      </c>
      <c r="R252" s="24"/>
      <c r="S252" s="24">
        <f t="shared" si="7"/>
        <v>3</v>
      </c>
      <c r="T252" s="22"/>
      <c r="U252" s="11"/>
      <c r="V252" s="11"/>
      <c r="W252" s="11"/>
      <c r="X252" s="11"/>
      <c r="Y252" s="11"/>
      <c r="Z252" s="11"/>
      <c r="AA252" s="11"/>
      <c r="AB252" s="11">
        <v>1</v>
      </c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>
        <v>1</v>
      </c>
      <c r="AW252" s="11"/>
      <c r="AX252" s="11"/>
      <c r="AY252" s="11"/>
      <c r="AZ252" s="11"/>
      <c r="BA252" s="11"/>
      <c r="BB252" s="11"/>
      <c r="BC252" s="11"/>
      <c r="BD252" s="11"/>
      <c r="BE252" s="11">
        <v>1</v>
      </c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04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>
        <v>4368</v>
      </c>
    </row>
    <row r="253" spans="1:121" ht="12.75" customHeight="1">
      <c r="A253" s="8">
        <v>58352</v>
      </c>
      <c r="B253" s="29">
        <v>41123</v>
      </c>
      <c r="C253" s="28" t="s">
        <v>1163</v>
      </c>
      <c r="D253" s="9" t="s">
        <v>194</v>
      </c>
      <c r="E253" s="10" t="s">
        <v>1164</v>
      </c>
      <c r="F253" s="11" t="s">
        <v>1165</v>
      </c>
      <c r="G253" s="25" t="s">
        <v>1166</v>
      </c>
      <c r="H253" s="26"/>
      <c r="I253" s="27" t="s">
        <v>113</v>
      </c>
      <c r="J253" s="39" t="s">
        <v>1167</v>
      </c>
      <c r="K253" s="22"/>
      <c r="L253" s="11"/>
      <c r="M253" s="11"/>
      <c r="N253" s="11"/>
      <c r="O253" s="11"/>
      <c r="P253" s="11"/>
      <c r="Q253" s="23">
        <v>1</v>
      </c>
      <c r="R253" s="24"/>
      <c r="S253" s="24">
        <f t="shared" si="7"/>
        <v>1</v>
      </c>
      <c r="T253" s="22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>
        <v>1</v>
      </c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04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>
        <v>4369</v>
      </c>
    </row>
    <row r="254" spans="1:121" ht="12.75" customHeight="1">
      <c r="A254" s="8">
        <v>58353</v>
      </c>
      <c r="B254" s="29">
        <v>41130</v>
      </c>
      <c r="C254" s="28" t="s">
        <v>1168</v>
      </c>
      <c r="D254" s="9" t="s">
        <v>194</v>
      </c>
      <c r="E254" s="10" t="s">
        <v>1169</v>
      </c>
      <c r="F254" s="11" t="s">
        <v>339</v>
      </c>
      <c r="G254" s="25" t="s">
        <v>1170</v>
      </c>
      <c r="H254" s="26"/>
      <c r="I254" s="27" t="s">
        <v>106</v>
      </c>
      <c r="J254" s="39" t="s">
        <v>106</v>
      </c>
      <c r="K254" s="22"/>
      <c r="L254" s="11"/>
      <c r="M254" s="11"/>
      <c r="N254" s="11"/>
      <c r="O254" s="11"/>
      <c r="P254" s="11"/>
      <c r="Q254" s="23">
        <v>1</v>
      </c>
      <c r="R254" s="24"/>
      <c r="S254" s="24">
        <f t="shared" si="7"/>
        <v>4</v>
      </c>
      <c r="T254" s="22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>
        <v>1</v>
      </c>
      <c r="AW254" s="11"/>
      <c r="AX254" s="11"/>
      <c r="AY254" s="11"/>
      <c r="AZ254" s="11"/>
      <c r="BA254" s="11"/>
      <c r="BB254" s="11"/>
      <c r="BC254" s="11"/>
      <c r="BD254" s="11"/>
      <c r="BE254" s="11">
        <v>1</v>
      </c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>
        <v>1</v>
      </c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04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>
        <v>1</v>
      </c>
      <c r="DH254" s="11"/>
      <c r="DI254" s="11"/>
      <c r="DJ254" s="11"/>
      <c r="DK254" s="11"/>
      <c r="DL254" s="11"/>
      <c r="DM254" s="11"/>
      <c r="DN254" s="11"/>
      <c r="DO254" s="11"/>
      <c r="DP254" s="11"/>
      <c r="DQ254" s="11">
        <v>4370</v>
      </c>
    </row>
    <row r="255" spans="1:121" ht="12.75" customHeight="1">
      <c r="A255" s="8">
        <v>58354</v>
      </c>
      <c r="B255" s="29">
        <v>41137</v>
      </c>
      <c r="C255" s="28" t="s">
        <v>1171</v>
      </c>
      <c r="D255" s="9" t="s">
        <v>194</v>
      </c>
      <c r="E255" s="10" t="s">
        <v>1172</v>
      </c>
      <c r="F255" s="11" t="s">
        <v>1173</v>
      </c>
      <c r="G255" s="25" t="s">
        <v>1174</v>
      </c>
      <c r="H255" s="26"/>
      <c r="I255" s="27" t="s">
        <v>113</v>
      </c>
      <c r="J255" s="39" t="s">
        <v>1175</v>
      </c>
      <c r="K255" s="22"/>
      <c r="L255" s="11"/>
      <c r="M255" s="11"/>
      <c r="N255" s="11"/>
      <c r="O255" s="11"/>
      <c r="P255" s="11"/>
      <c r="Q255" s="23">
        <v>1</v>
      </c>
      <c r="R255" s="24"/>
      <c r="S255" s="24">
        <f t="shared" si="7"/>
        <v>5</v>
      </c>
      <c r="T255" s="22"/>
      <c r="U255" s="11"/>
      <c r="V255" s="11"/>
      <c r="W255" s="11"/>
      <c r="X255" s="11"/>
      <c r="Y255" s="11"/>
      <c r="Z255" s="11"/>
      <c r="AA255" s="11"/>
      <c r="AB255" s="11">
        <v>1</v>
      </c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>
        <v>1</v>
      </c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>
        <v>1</v>
      </c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04"/>
      <c r="CV255" s="11"/>
      <c r="CW255" s="11"/>
      <c r="CX255" s="11">
        <v>1</v>
      </c>
      <c r="CY255" s="11"/>
      <c r="CZ255" s="11"/>
      <c r="DA255" s="11"/>
      <c r="DB255" s="11"/>
      <c r="DC255" s="11"/>
      <c r="DD255" s="11"/>
      <c r="DE255" s="11"/>
      <c r="DF255" s="11"/>
      <c r="DG255" s="11">
        <v>1</v>
      </c>
      <c r="DH255" s="11"/>
      <c r="DI255" s="11"/>
      <c r="DJ255" s="11"/>
      <c r="DK255" s="11"/>
      <c r="DL255" s="11"/>
      <c r="DM255" s="11"/>
      <c r="DN255" s="11"/>
      <c r="DO255" s="11"/>
      <c r="DP255" s="11"/>
      <c r="DQ255" s="11">
        <v>4371</v>
      </c>
    </row>
    <row r="256" spans="1:121" ht="12.75" customHeight="1">
      <c r="A256" s="8">
        <v>58355</v>
      </c>
      <c r="B256" s="29">
        <v>41162</v>
      </c>
      <c r="C256" s="28" t="s">
        <v>1176</v>
      </c>
      <c r="D256" s="9" t="s">
        <v>194</v>
      </c>
      <c r="E256" s="10" t="s">
        <v>840</v>
      </c>
      <c r="F256" s="11" t="s">
        <v>1177</v>
      </c>
      <c r="G256" s="25" t="s">
        <v>1178</v>
      </c>
      <c r="H256" s="26"/>
      <c r="I256" s="27" t="s">
        <v>106</v>
      </c>
      <c r="J256" s="39" t="s">
        <v>106</v>
      </c>
      <c r="K256" s="22"/>
      <c r="L256" s="11"/>
      <c r="M256" s="11"/>
      <c r="N256" s="11"/>
      <c r="O256" s="11"/>
      <c r="P256" s="11"/>
      <c r="Q256" s="23">
        <v>1</v>
      </c>
      <c r="R256" s="24"/>
      <c r="S256" s="24">
        <f t="shared" si="7"/>
        <v>4</v>
      </c>
      <c r="T256" s="22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>
        <v>1</v>
      </c>
      <c r="AW256" s="11"/>
      <c r="AX256" s="11"/>
      <c r="AY256" s="11"/>
      <c r="AZ256" s="11"/>
      <c r="BA256" s="11"/>
      <c r="BB256" s="11"/>
      <c r="BC256" s="11"/>
      <c r="BD256" s="11"/>
      <c r="BE256" s="11">
        <v>1</v>
      </c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04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>
        <v>1</v>
      </c>
      <c r="DG256" s="11"/>
      <c r="DH256" s="11"/>
      <c r="DI256" s="11"/>
      <c r="DJ256" s="11"/>
      <c r="DK256" s="11"/>
      <c r="DL256" s="11"/>
      <c r="DM256" s="11">
        <v>1</v>
      </c>
      <c r="DN256" s="11"/>
      <c r="DO256" s="11"/>
      <c r="DP256" s="11"/>
      <c r="DQ256" s="11">
        <v>4372</v>
      </c>
    </row>
    <row r="257" spans="1:121" ht="12.75" customHeight="1">
      <c r="A257" s="8">
        <v>58356</v>
      </c>
      <c r="B257" s="29">
        <v>41162</v>
      </c>
      <c r="C257" s="28" t="s">
        <v>1179</v>
      </c>
      <c r="D257" s="9" t="s">
        <v>194</v>
      </c>
      <c r="E257" s="10" t="s">
        <v>419</v>
      </c>
      <c r="F257" s="11" t="s">
        <v>1180</v>
      </c>
      <c r="G257" s="25" t="s">
        <v>1181</v>
      </c>
      <c r="H257" s="26"/>
      <c r="I257" s="27" t="s">
        <v>106</v>
      </c>
      <c r="J257" s="39" t="s">
        <v>106</v>
      </c>
      <c r="K257" s="22"/>
      <c r="L257" s="11"/>
      <c r="M257" s="11"/>
      <c r="N257" s="11"/>
      <c r="O257" s="11"/>
      <c r="P257" s="11"/>
      <c r="Q257" s="23">
        <v>1</v>
      </c>
      <c r="R257" s="24"/>
      <c r="S257" s="24">
        <f t="shared" si="7"/>
        <v>1</v>
      </c>
      <c r="T257" s="22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>
        <v>1</v>
      </c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04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>
        <v>4373</v>
      </c>
    </row>
    <row r="258" spans="1:121" ht="12.75" customHeight="1">
      <c r="A258" s="8">
        <v>58357</v>
      </c>
      <c r="B258" s="29">
        <v>41170</v>
      </c>
      <c r="C258" s="28" t="s">
        <v>1182</v>
      </c>
      <c r="D258" s="9" t="s">
        <v>194</v>
      </c>
      <c r="E258" s="10" t="s">
        <v>1183</v>
      </c>
      <c r="F258" s="11" t="s">
        <v>1184</v>
      </c>
      <c r="G258" s="25" t="s">
        <v>1185</v>
      </c>
      <c r="H258" s="26"/>
      <c r="I258" s="27" t="s">
        <v>106</v>
      </c>
      <c r="J258" s="39" t="s">
        <v>106</v>
      </c>
      <c r="K258" s="22"/>
      <c r="L258" s="11"/>
      <c r="M258" s="11"/>
      <c r="N258" s="11"/>
      <c r="O258" s="11"/>
      <c r="P258" s="11"/>
      <c r="Q258" s="23">
        <v>1</v>
      </c>
      <c r="R258" s="24"/>
      <c r="S258" s="24">
        <f t="shared" si="7"/>
        <v>3</v>
      </c>
      <c r="T258" s="22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>
        <v>1</v>
      </c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04"/>
      <c r="CV258" s="11"/>
      <c r="CW258" s="11"/>
      <c r="CX258" s="11"/>
      <c r="CY258" s="11"/>
      <c r="CZ258" s="11"/>
      <c r="DA258" s="11"/>
      <c r="DB258" s="11">
        <v>1</v>
      </c>
      <c r="DC258" s="11"/>
      <c r="DD258" s="11"/>
      <c r="DE258" s="11"/>
      <c r="DF258" s="11">
        <v>1</v>
      </c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>
        <v>4374</v>
      </c>
    </row>
    <row r="259" spans="1:121" ht="12.75" customHeight="1">
      <c r="A259" s="8">
        <v>58358</v>
      </c>
      <c r="B259" s="29">
        <v>41186</v>
      </c>
      <c r="C259" s="28" t="s">
        <v>1186</v>
      </c>
      <c r="D259" s="9" t="s">
        <v>194</v>
      </c>
      <c r="E259" s="10" t="s">
        <v>1187</v>
      </c>
      <c r="F259" s="11" t="s">
        <v>453</v>
      </c>
      <c r="G259" s="25" t="s">
        <v>1188</v>
      </c>
      <c r="H259" s="26"/>
      <c r="I259" s="27" t="s">
        <v>106</v>
      </c>
      <c r="J259" s="39" t="s">
        <v>106</v>
      </c>
      <c r="K259" s="22"/>
      <c r="L259" s="11"/>
      <c r="M259" s="11"/>
      <c r="N259" s="11"/>
      <c r="O259" s="11"/>
      <c r="P259" s="11"/>
      <c r="Q259" s="23">
        <v>1</v>
      </c>
      <c r="R259" s="24"/>
      <c r="S259" s="24">
        <f t="shared" si="7"/>
        <v>3</v>
      </c>
      <c r="T259" s="22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>
        <v>1</v>
      </c>
      <c r="AW259" s="11"/>
      <c r="AX259" s="11"/>
      <c r="AY259" s="11"/>
      <c r="AZ259" s="11"/>
      <c r="BA259" s="11"/>
      <c r="BB259" s="11"/>
      <c r="BC259" s="11"/>
      <c r="BD259" s="11"/>
      <c r="BE259" s="11">
        <v>1</v>
      </c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04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>
        <v>1</v>
      </c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>
        <v>4375</v>
      </c>
    </row>
    <row r="260" spans="1:121" ht="12.75" customHeight="1">
      <c r="A260" s="8">
        <v>58359</v>
      </c>
      <c r="B260" s="29">
        <v>41197</v>
      </c>
      <c r="C260" s="28" t="s">
        <v>1189</v>
      </c>
      <c r="D260" s="9" t="s">
        <v>194</v>
      </c>
      <c r="E260" s="10" t="s">
        <v>419</v>
      </c>
      <c r="F260" s="11" t="s">
        <v>420</v>
      </c>
      <c r="G260" s="25" t="s">
        <v>1190</v>
      </c>
      <c r="H260" s="26"/>
      <c r="I260" s="27" t="s">
        <v>106</v>
      </c>
      <c r="J260" s="39" t="s">
        <v>106</v>
      </c>
      <c r="K260" s="22"/>
      <c r="L260" s="11"/>
      <c r="M260" s="11"/>
      <c r="N260" s="11"/>
      <c r="O260" s="11"/>
      <c r="P260" s="11"/>
      <c r="Q260" s="23">
        <v>1</v>
      </c>
      <c r="R260" s="24"/>
      <c r="S260" s="24">
        <f aca="true" t="shared" si="8" ref="S260:S326">IF(SUM(T260:DP260)=0,"",SUM(T260:DP260))</f>
        <v>1</v>
      </c>
      <c r="T260" s="22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>
        <v>1</v>
      </c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04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>
        <v>4376</v>
      </c>
    </row>
    <row r="261" spans="1:121" ht="12.75" customHeight="1">
      <c r="A261" s="8">
        <v>58360</v>
      </c>
      <c r="B261" s="29">
        <v>41208</v>
      </c>
      <c r="C261" s="28" t="s">
        <v>1191</v>
      </c>
      <c r="D261" s="9" t="s">
        <v>194</v>
      </c>
      <c r="E261" s="10" t="s">
        <v>1192</v>
      </c>
      <c r="F261" s="11" t="s">
        <v>1193</v>
      </c>
      <c r="G261" s="25" t="s">
        <v>1194</v>
      </c>
      <c r="H261" s="26"/>
      <c r="I261" s="27" t="s">
        <v>113</v>
      </c>
      <c r="J261" s="39" t="s">
        <v>1195</v>
      </c>
      <c r="K261" s="22"/>
      <c r="L261" s="11"/>
      <c r="M261" s="11"/>
      <c r="N261" s="11"/>
      <c r="O261" s="11"/>
      <c r="P261" s="11"/>
      <c r="Q261" s="23">
        <v>1</v>
      </c>
      <c r="R261" s="24"/>
      <c r="S261" s="24">
        <f t="shared" si="8"/>
        <v>16</v>
      </c>
      <c r="T261" s="22"/>
      <c r="U261" s="11"/>
      <c r="V261" s="11"/>
      <c r="W261" s="11"/>
      <c r="X261" s="11"/>
      <c r="Y261" s="11">
        <v>1</v>
      </c>
      <c r="Z261" s="11"/>
      <c r="AA261" s="11"/>
      <c r="AB261" s="11">
        <v>1</v>
      </c>
      <c r="AC261" s="11"/>
      <c r="AD261" s="11"/>
      <c r="AE261" s="11">
        <v>1</v>
      </c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>
        <v>1</v>
      </c>
      <c r="AW261" s="11"/>
      <c r="AX261" s="11"/>
      <c r="AY261" s="11">
        <v>1</v>
      </c>
      <c r="AZ261" s="11">
        <v>1</v>
      </c>
      <c r="BA261" s="11"/>
      <c r="BB261" s="11"/>
      <c r="BC261" s="11"/>
      <c r="BD261" s="11"/>
      <c r="BE261" s="11">
        <v>1</v>
      </c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>
        <v>1</v>
      </c>
      <c r="BY261" s="11"/>
      <c r="BZ261" s="11"/>
      <c r="CA261" s="11"/>
      <c r="CB261" s="11"/>
      <c r="CC261" s="11"/>
      <c r="CD261" s="11"/>
      <c r="CE261" s="11"/>
      <c r="CF261" s="11"/>
      <c r="CG261" s="11"/>
      <c r="CH261" s="11">
        <v>1</v>
      </c>
      <c r="CI261" s="11"/>
      <c r="CJ261" s="11"/>
      <c r="CK261" s="11"/>
      <c r="CL261" s="11"/>
      <c r="CM261" s="11"/>
      <c r="CN261" s="11">
        <v>1</v>
      </c>
      <c r="CO261" s="11"/>
      <c r="CP261" s="11"/>
      <c r="CQ261" s="11"/>
      <c r="CR261" s="11"/>
      <c r="CS261" s="11"/>
      <c r="CT261" s="11"/>
      <c r="CU261" s="104"/>
      <c r="CV261" s="11"/>
      <c r="CW261" s="11">
        <v>1</v>
      </c>
      <c r="CX261" s="11">
        <v>1</v>
      </c>
      <c r="CY261" s="11"/>
      <c r="CZ261" s="11"/>
      <c r="DA261" s="11"/>
      <c r="DB261" s="11">
        <v>1</v>
      </c>
      <c r="DC261" s="11"/>
      <c r="DD261" s="11"/>
      <c r="DE261" s="11"/>
      <c r="DF261" s="11">
        <v>1</v>
      </c>
      <c r="DG261" s="11">
        <v>1</v>
      </c>
      <c r="DH261" s="11"/>
      <c r="DI261" s="11"/>
      <c r="DJ261" s="11"/>
      <c r="DK261" s="11"/>
      <c r="DL261" s="11"/>
      <c r="DM261" s="11">
        <v>1</v>
      </c>
      <c r="DN261" s="11"/>
      <c r="DO261" s="11"/>
      <c r="DP261" s="11"/>
      <c r="DQ261" s="11">
        <v>4377</v>
      </c>
    </row>
    <row r="262" spans="1:121" ht="12.75" customHeight="1">
      <c r="A262" s="8">
        <v>58361</v>
      </c>
      <c r="B262" s="29">
        <v>41222</v>
      </c>
      <c r="C262" s="28" t="s">
        <v>1196</v>
      </c>
      <c r="D262" s="9" t="s">
        <v>194</v>
      </c>
      <c r="E262" s="10" t="s">
        <v>434</v>
      </c>
      <c r="F262" s="11" t="s">
        <v>218</v>
      </c>
      <c r="G262" s="25" t="s">
        <v>1197</v>
      </c>
      <c r="H262" s="26"/>
      <c r="I262" s="27" t="s">
        <v>113</v>
      </c>
      <c r="J262" s="39" t="s">
        <v>1198</v>
      </c>
      <c r="K262" s="22"/>
      <c r="L262" s="11"/>
      <c r="M262" s="11"/>
      <c r="N262" s="11"/>
      <c r="O262" s="11"/>
      <c r="P262" s="11"/>
      <c r="Q262" s="23">
        <v>1</v>
      </c>
      <c r="R262" s="24"/>
      <c r="S262" s="24">
        <f t="shared" si="8"/>
        <v>16</v>
      </c>
      <c r="T262" s="22"/>
      <c r="U262" s="11"/>
      <c r="V262" s="11"/>
      <c r="W262" s="11"/>
      <c r="X262" s="11"/>
      <c r="Y262" s="11">
        <v>1</v>
      </c>
      <c r="Z262" s="11"/>
      <c r="AA262" s="11"/>
      <c r="AB262" s="11">
        <v>1</v>
      </c>
      <c r="AC262" s="11"/>
      <c r="AD262" s="11"/>
      <c r="AE262" s="11">
        <v>1</v>
      </c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>
        <v>1</v>
      </c>
      <c r="AW262" s="11"/>
      <c r="AX262" s="11"/>
      <c r="AY262" s="11">
        <v>1</v>
      </c>
      <c r="AZ262" s="11">
        <v>1</v>
      </c>
      <c r="BA262" s="11"/>
      <c r="BB262" s="11"/>
      <c r="BC262" s="11"/>
      <c r="BD262" s="11"/>
      <c r="BE262" s="11">
        <v>1</v>
      </c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>
        <v>1</v>
      </c>
      <c r="BY262" s="11"/>
      <c r="BZ262" s="11"/>
      <c r="CA262" s="11"/>
      <c r="CB262" s="11"/>
      <c r="CC262" s="11"/>
      <c r="CD262" s="11"/>
      <c r="CE262" s="11"/>
      <c r="CF262" s="11"/>
      <c r="CG262" s="11"/>
      <c r="CH262" s="11">
        <v>1</v>
      </c>
      <c r="CI262" s="11"/>
      <c r="CJ262" s="11"/>
      <c r="CK262" s="11"/>
      <c r="CL262" s="11"/>
      <c r="CM262" s="11"/>
      <c r="CN262" s="11">
        <v>1</v>
      </c>
      <c r="CO262" s="11"/>
      <c r="CP262" s="11"/>
      <c r="CQ262" s="11"/>
      <c r="CR262" s="11"/>
      <c r="CS262" s="11"/>
      <c r="CT262" s="11"/>
      <c r="CU262" s="104"/>
      <c r="CV262" s="11"/>
      <c r="CW262" s="11">
        <v>1</v>
      </c>
      <c r="CX262" s="11">
        <v>1</v>
      </c>
      <c r="CY262" s="11"/>
      <c r="CZ262" s="11"/>
      <c r="DA262" s="11"/>
      <c r="DB262" s="11">
        <v>1</v>
      </c>
      <c r="DC262" s="11"/>
      <c r="DD262" s="11"/>
      <c r="DE262" s="11"/>
      <c r="DF262" s="11">
        <v>1</v>
      </c>
      <c r="DG262" s="11">
        <v>1</v>
      </c>
      <c r="DH262" s="11"/>
      <c r="DI262" s="11"/>
      <c r="DJ262" s="11"/>
      <c r="DK262" s="11"/>
      <c r="DL262" s="11"/>
      <c r="DM262" s="11">
        <v>1</v>
      </c>
      <c r="DN262" s="11"/>
      <c r="DO262" s="11"/>
      <c r="DP262" s="11"/>
      <c r="DQ262" s="11">
        <v>4378</v>
      </c>
    </row>
    <row r="263" spans="1:121" ht="12.75" customHeight="1">
      <c r="A263" s="8">
        <v>58362</v>
      </c>
      <c r="B263" s="29">
        <v>41233</v>
      </c>
      <c r="C263" s="28" t="s">
        <v>1199</v>
      </c>
      <c r="D263" s="9" t="s">
        <v>194</v>
      </c>
      <c r="E263" s="10" t="s">
        <v>235</v>
      </c>
      <c r="F263" s="11" t="s">
        <v>1200</v>
      </c>
      <c r="G263" s="25" t="s">
        <v>1201</v>
      </c>
      <c r="H263" s="26"/>
      <c r="I263" s="27" t="s">
        <v>113</v>
      </c>
      <c r="J263" s="39" t="s">
        <v>1202</v>
      </c>
      <c r="K263" s="22"/>
      <c r="L263" s="11"/>
      <c r="M263" s="11"/>
      <c r="N263" s="11"/>
      <c r="O263" s="11"/>
      <c r="P263" s="11"/>
      <c r="Q263" s="23">
        <v>1</v>
      </c>
      <c r="R263" s="24"/>
      <c r="S263" s="24">
        <f t="shared" si="8"/>
        <v>9</v>
      </c>
      <c r="T263" s="22"/>
      <c r="U263" s="11"/>
      <c r="V263" s="11"/>
      <c r="W263" s="11"/>
      <c r="X263" s="11"/>
      <c r="Y263" s="11"/>
      <c r="Z263" s="11"/>
      <c r="AA263" s="11"/>
      <c r="AB263" s="11">
        <v>1</v>
      </c>
      <c r="AC263" s="11"/>
      <c r="AD263" s="11"/>
      <c r="AE263" s="11">
        <v>1</v>
      </c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>
        <v>1</v>
      </c>
      <c r="AW263" s="11"/>
      <c r="AX263" s="11"/>
      <c r="AY263" s="11"/>
      <c r="AZ263" s="11"/>
      <c r="BA263" s="11"/>
      <c r="BB263" s="11"/>
      <c r="BC263" s="11"/>
      <c r="BD263" s="11"/>
      <c r="BE263" s="11">
        <v>1</v>
      </c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04"/>
      <c r="CV263" s="11"/>
      <c r="CW263" s="11"/>
      <c r="CX263" s="11">
        <v>1</v>
      </c>
      <c r="CY263" s="11"/>
      <c r="CZ263" s="11"/>
      <c r="DA263" s="11"/>
      <c r="DB263" s="11">
        <v>1</v>
      </c>
      <c r="DC263" s="11"/>
      <c r="DD263" s="11"/>
      <c r="DE263" s="11"/>
      <c r="DF263" s="11">
        <v>1</v>
      </c>
      <c r="DG263" s="11">
        <v>1</v>
      </c>
      <c r="DH263" s="11"/>
      <c r="DI263" s="11"/>
      <c r="DJ263" s="11"/>
      <c r="DK263" s="11"/>
      <c r="DL263" s="11"/>
      <c r="DM263" s="11">
        <v>1</v>
      </c>
      <c r="DN263" s="11"/>
      <c r="DO263" s="11"/>
      <c r="DP263" s="11"/>
      <c r="DQ263" s="11">
        <v>4379</v>
      </c>
    </row>
    <row r="264" spans="1:121" ht="12.75" customHeight="1">
      <c r="A264" s="8">
        <v>58363</v>
      </c>
      <c r="B264" s="29">
        <v>41285</v>
      </c>
      <c r="C264" s="28" t="s">
        <v>1203</v>
      </c>
      <c r="D264" s="9" t="s">
        <v>194</v>
      </c>
      <c r="E264" s="10" t="s">
        <v>767</v>
      </c>
      <c r="F264" s="11" t="s">
        <v>1204</v>
      </c>
      <c r="G264" s="25" t="s">
        <v>1205</v>
      </c>
      <c r="H264" s="26"/>
      <c r="I264" s="27" t="s">
        <v>113</v>
      </c>
      <c r="J264" s="39" t="s">
        <v>1206</v>
      </c>
      <c r="K264" s="22"/>
      <c r="L264" s="11"/>
      <c r="M264" s="11"/>
      <c r="N264" s="11"/>
      <c r="O264" s="11"/>
      <c r="P264" s="11"/>
      <c r="Q264" s="23">
        <v>1</v>
      </c>
      <c r="R264" s="24"/>
      <c r="S264" s="24">
        <f t="shared" si="8"/>
        <v>16</v>
      </c>
      <c r="T264" s="22"/>
      <c r="U264" s="11"/>
      <c r="V264" s="11"/>
      <c r="W264" s="11"/>
      <c r="X264" s="11"/>
      <c r="Y264" s="11">
        <v>1</v>
      </c>
      <c r="Z264" s="11"/>
      <c r="AA264" s="11"/>
      <c r="AB264" s="11">
        <v>1</v>
      </c>
      <c r="AC264" s="11"/>
      <c r="AD264" s="11"/>
      <c r="AE264" s="11">
        <v>1</v>
      </c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>
        <v>1</v>
      </c>
      <c r="AW264" s="11"/>
      <c r="AX264" s="11"/>
      <c r="AY264" s="11">
        <v>1</v>
      </c>
      <c r="AZ264" s="11">
        <v>1</v>
      </c>
      <c r="BA264" s="11"/>
      <c r="BB264" s="11"/>
      <c r="BC264" s="11"/>
      <c r="BD264" s="11"/>
      <c r="BE264" s="11">
        <v>1</v>
      </c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>
        <v>1</v>
      </c>
      <c r="BY264" s="11"/>
      <c r="BZ264" s="11"/>
      <c r="CA264" s="11"/>
      <c r="CB264" s="11"/>
      <c r="CC264" s="11"/>
      <c r="CD264" s="11"/>
      <c r="CE264" s="11"/>
      <c r="CF264" s="11"/>
      <c r="CG264" s="11"/>
      <c r="CH264" s="11">
        <v>1</v>
      </c>
      <c r="CI264" s="11"/>
      <c r="CJ264" s="11"/>
      <c r="CK264" s="11"/>
      <c r="CL264" s="11"/>
      <c r="CM264" s="11"/>
      <c r="CN264" s="11">
        <v>1</v>
      </c>
      <c r="CO264" s="11"/>
      <c r="CP264" s="11"/>
      <c r="CQ264" s="11"/>
      <c r="CR264" s="11"/>
      <c r="CS264" s="11"/>
      <c r="CT264" s="11"/>
      <c r="CU264" s="104"/>
      <c r="CV264" s="11"/>
      <c r="CW264" s="11">
        <v>1</v>
      </c>
      <c r="CX264" s="11">
        <v>1</v>
      </c>
      <c r="CY264" s="11"/>
      <c r="CZ264" s="11"/>
      <c r="DA264" s="11"/>
      <c r="DB264" s="11">
        <v>1</v>
      </c>
      <c r="DC264" s="11"/>
      <c r="DD264" s="11"/>
      <c r="DE264" s="11"/>
      <c r="DF264" s="11">
        <v>1</v>
      </c>
      <c r="DG264" s="11">
        <v>1</v>
      </c>
      <c r="DH264" s="11"/>
      <c r="DI264" s="11"/>
      <c r="DJ264" s="11"/>
      <c r="DK264" s="11"/>
      <c r="DL264" s="11"/>
      <c r="DM264" s="11">
        <v>1</v>
      </c>
      <c r="DN264" s="11"/>
      <c r="DO264" s="11"/>
      <c r="DP264" s="11"/>
      <c r="DQ264" s="11">
        <v>4380</v>
      </c>
    </row>
    <row r="265" spans="1:121" ht="12.75" customHeight="1">
      <c r="A265" s="8">
        <v>58364</v>
      </c>
      <c r="B265" s="29">
        <v>41383</v>
      </c>
      <c r="C265" s="28" t="s">
        <v>1207</v>
      </c>
      <c r="D265" s="9" t="s">
        <v>194</v>
      </c>
      <c r="E265" s="10" t="s">
        <v>419</v>
      </c>
      <c r="F265" s="11" t="s">
        <v>1208</v>
      </c>
      <c r="G265" s="25" t="s">
        <v>1209</v>
      </c>
      <c r="H265" s="26"/>
      <c r="I265" s="27" t="s">
        <v>106</v>
      </c>
      <c r="J265" s="39" t="s">
        <v>106</v>
      </c>
      <c r="K265" s="22"/>
      <c r="L265" s="11"/>
      <c r="M265" s="11"/>
      <c r="N265" s="11"/>
      <c r="O265" s="11"/>
      <c r="P265" s="11"/>
      <c r="Q265" s="23">
        <v>1</v>
      </c>
      <c r="R265" s="24"/>
      <c r="S265" s="24">
        <f t="shared" si="8"/>
        <v>5</v>
      </c>
      <c r="T265" s="22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>
        <v>1</v>
      </c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>
        <v>1</v>
      </c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>
        <v>1</v>
      </c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>
        <v>1</v>
      </c>
      <c r="CO265" s="11"/>
      <c r="CP265" s="11"/>
      <c r="CQ265" s="11"/>
      <c r="CR265" s="11"/>
      <c r="CS265" s="11"/>
      <c r="CT265" s="11"/>
      <c r="CU265" s="104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>
        <v>1</v>
      </c>
      <c r="DQ265" s="11">
        <v>4381</v>
      </c>
    </row>
    <row r="266" spans="1:121" ht="12.75" customHeight="1">
      <c r="A266" s="8">
        <v>58365</v>
      </c>
      <c r="B266" s="29">
        <v>41403</v>
      </c>
      <c r="C266" s="28" t="s">
        <v>1210</v>
      </c>
      <c r="D266" s="9" t="s">
        <v>194</v>
      </c>
      <c r="E266" s="10" t="s">
        <v>338</v>
      </c>
      <c r="F266" s="11" t="s">
        <v>1211</v>
      </c>
      <c r="G266" s="25" t="s">
        <v>1212</v>
      </c>
      <c r="H266" s="26"/>
      <c r="I266" s="27" t="s">
        <v>113</v>
      </c>
      <c r="J266" s="39" t="s">
        <v>1213</v>
      </c>
      <c r="K266" s="22"/>
      <c r="L266" s="11"/>
      <c r="M266" s="11"/>
      <c r="N266" s="11"/>
      <c r="O266" s="11"/>
      <c r="P266" s="11"/>
      <c r="Q266" s="23">
        <v>1</v>
      </c>
      <c r="R266" s="24"/>
      <c r="S266" s="24">
        <f t="shared" si="8"/>
        <v>9</v>
      </c>
      <c r="T266" s="22"/>
      <c r="U266" s="11"/>
      <c r="V266" s="11"/>
      <c r="W266" s="11"/>
      <c r="X266" s="11"/>
      <c r="Y266" s="11"/>
      <c r="Z266" s="11"/>
      <c r="AA266" s="11"/>
      <c r="AB266" s="11">
        <v>1</v>
      </c>
      <c r="AC266" s="11"/>
      <c r="AD266" s="11"/>
      <c r="AE266" s="11">
        <v>1</v>
      </c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>
        <v>1</v>
      </c>
      <c r="AW266" s="11"/>
      <c r="AX266" s="11"/>
      <c r="AY266" s="11"/>
      <c r="AZ266" s="11"/>
      <c r="BA266" s="11"/>
      <c r="BB266" s="11"/>
      <c r="BC266" s="11"/>
      <c r="BD266" s="11"/>
      <c r="BE266" s="11">
        <v>1</v>
      </c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04"/>
      <c r="CV266" s="11"/>
      <c r="CW266" s="11"/>
      <c r="CX266" s="11">
        <v>1</v>
      </c>
      <c r="CY266" s="11"/>
      <c r="CZ266" s="11"/>
      <c r="DA266" s="11"/>
      <c r="DB266" s="11">
        <v>1</v>
      </c>
      <c r="DC266" s="11"/>
      <c r="DD266" s="11"/>
      <c r="DE266" s="11"/>
      <c r="DF266" s="11">
        <v>1</v>
      </c>
      <c r="DG266" s="11">
        <v>1</v>
      </c>
      <c r="DH266" s="11"/>
      <c r="DI266" s="11"/>
      <c r="DJ266" s="11"/>
      <c r="DK266" s="11"/>
      <c r="DL266" s="11"/>
      <c r="DM266" s="11">
        <v>1</v>
      </c>
      <c r="DN266" s="11"/>
      <c r="DO266" s="11"/>
      <c r="DP266" s="11"/>
      <c r="DQ266" s="11">
        <v>4382</v>
      </c>
    </row>
    <row r="267" spans="1:121" ht="12.75" customHeight="1">
      <c r="A267" s="8">
        <v>58366</v>
      </c>
      <c r="B267" s="29">
        <v>41410</v>
      </c>
      <c r="C267" s="28" t="s">
        <v>1214</v>
      </c>
      <c r="D267" s="9" t="s">
        <v>194</v>
      </c>
      <c r="E267" s="10" t="s">
        <v>419</v>
      </c>
      <c r="F267" s="11" t="s">
        <v>1215</v>
      </c>
      <c r="G267" s="25" t="s">
        <v>1216</v>
      </c>
      <c r="H267" s="26"/>
      <c r="I267" s="27" t="s">
        <v>106</v>
      </c>
      <c r="J267" s="39" t="s">
        <v>106</v>
      </c>
      <c r="K267" s="22"/>
      <c r="L267" s="11"/>
      <c r="M267" s="11"/>
      <c r="N267" s="11"/>
      <c r="O267" s="11"/>
      <c r="P267" s="11"/>
      <c r="Q267" s="23">
        <v>1</v>
      </c>
      <c r="R267" s="24"/>
      <c r="S267" s="24">
        <f t="shared" si="8"/>
        <v>26</v>
      </c>
      <c r="T267" s="22"/>
      <c r="U267" s="11"/>
      <c r="V267" s="11"/>
      <c r="W267" s="11"/>
      <c r="X267" s="11"/>
      <c r="Y267" s="11">
        <v>1</v>
      </c>
      <c r="Z267" s="11"/>
      <c r="AA267" s="11"/>
      <c r="AB267" s="11">
        <v>1</v>
      </c>
      <c r="AC267" s="11"/>
      <c r="AD267" s="11">
        <v>1</v>
      </c>
      <c r="AE267" s="11">
        <v>1</v>
      </c>
      <c r="AF267" s="11">
        <v>1</v>
      </c>
      <c r="AG267" s="11"/>
      <c r="AH267" s="11"/>
      <c r="AI267" s="11"/>
      <c r="AJ267" s="11"/>
      <c r="AK267" s="11"/>
      <c r="AL267" s="11"/>
      <c r="AM267" s="11"/>
      <c r="AN267" s="11">
        <v>1</v>
      </c>
      <c r="AO267" s="11"/>
      <c r="AP267" s="11"/>
      <c r="AQ267" s="11"/>
      <c r="AR267" s="11"/>
      <c r="AS267" s="11">
        <v>1</v>
      </c>
      <c r="AT267" s="11"/>
      <c r="AU267" s="11">
        <v>1</v>
      </c>
      <c r="AV267" s="11">
        <v>1</v>
      </c>
      <c r="AW267" s="11"/>
      <c r="AX267" s="11"/>
      <c r="AY267" s="11"/>
      <c r="AZ267" s="11">
        <v>1</v>
      </c>
      <c r="BA267" s="11"/>
      <c r="BB267" s="11"/>
      <c r="BC267" s="11"/>
      <c r="BD267" s="11"/>
      <c r="BE267" s="11">
        <v>1</v>
      </c>
      <c r="BF267" s="11"/>
      <c r="BG267" s="11"/>
      <c r="BH267" s="11">
        <v>1</v>
      </c>
      <c r="BI267" s="11"/>
      <c r="BJ267" s="11"/>
      <c r="BK267" s="11"/>
      <c r="BL267" s="11"/>
      <c r="BM267" s="11">
        <v>1</v>
      </c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>
        <v>1</v>
      </c>
      <c r="BY267" s="11">
        <v>1</v>
      </c>
      <c r="BZ267" s="11">
        <v>1</v>
      </c>
      <c r="CA267" s="11"/>
      <c r="CB267" s="11"/>
      <c r="CC267" s="11"/>
      <c r="CD267" s="11">
        <v>1</v>
      </c>
      <c r="CE267" s="11"/>
      <c r="CF267" s="11"/>
      <c r="CG267" s="11">
        <v>1</v>
      </c>
      <c r="CH267" s="11">
        <v>1</v>
      </c>
      <c r="CI267" s="11"/>
      <c r="CJ267" s="11"/>
      <c r="CK267" s="11"/>
      <c r="CL267" s="11">
        <v>1</v>
      </c>
      <c r="CM267" s="11"/>
      <c r="CN267" s="11">
        <v>1</v>
      </c>
      <c r="CO267" s="11"/>
      <c r="CP267" s="11">
        <v>1</v>
      </c>
      <c r="CQ267" s="11"/>
      <c r="CR267" s="11"/>
      <c r="CS267" s="11"/>
      <c r="CT267" s="11"/>
      <c r="CU267" s="104"/>
      <c r="CV267" s="11"/>
      <c r="CW267" s="11"/>
      <c r="CX267" s="11"/>
      <c r="CY267" s="11"/>
      <c r="CZ267" s="11"/>
      <c r="DA267" s="11"/>
      <c r="DB267" s="11">
        <v>1</v>
      </c>
      <c r="DC267" s="11"/>
      <c r="DD267" s="11"/>
      <c r="DE267" s="11"/>
      <c r="DF267" s="11">
        <v>1</v>
      </c>
      <c r="DG267" s="11">
        <v>1</v>
      </c>
      <c r="DH267" s="11"/>
      <c r="DI267" s="11"/>
      <c r="DJ267" s="11"/>
      <c r="DK267" s="11"/>
      <c r="DL267" s="11"/>
      <c r="DM267" s="11">
        <v>1</v>
      </c>
      <c r="DN267" s="11"/>
      <c r="DO267" s="11"/>
      <c r="DP267" s="11"/>
      <c r="DQ267" s="11">
        <v>4383</v>
      </c>
    </row>
    <row r="268" spans="1:121" ht="12.75" customHeight="1">
      <c r="A268" s="8">
        <v>58367</v>
      </c>
      <c r="B268" s="29">
        <v>41492</v>
      </c>
      <c r="C268" s="28" t="s">
        <v>1217</v>
      </c>
      <c r="D268" s="9" t="s">
        <v>194</v>
      </c>
      <c r="E268" s="10" t="s">
        <v>1218</v>
      </c>
      <c r="F268" s="11" t="s">
        <v>1219</v>
      </c>
      <c r="G268" s="25" t="s">
        <v>1220</v>
      </c>
      <c r="H268" s="26"/>
      <c r="I268" s="27" t="s">
        <v>113</v>
      </c>
      <c r="J268" s="39" t="s">
        <v>1221</v>
      </c>
      <c r="K268" s="22"/>
      <c r="L268" s="11"/>
      <c r="M268" s="11"/>
      <c r="N268" s="11"/>
      <c r="O268" s="11"/>
      <c r="P268" s="11"/>
      <c r="Q268" s="23">
        <v>1</v>
      </c>
      <c r="R268" s="24"/>
      <c r="S268" s="24">
        <f t="shared" si="8"/>
        <v>1</v>
      </c>
      <c r="T268" s="22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>
        <v>1</v>
      </c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04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>
        <v>4384</v>
      </c>
    </row>
    <row r="269" spans="1:121" ht="12.75" customHeight="1">
      <c r="A269" s="8">
        <v>58368</v>
      </c>
      <c r="B269" s="29">
        <v>41492</v>
      </c>
      <c r="C269" s="28" t="s">
        <v>1222</v>
      </c>
      <c r="D269" s="9" t="s">
        <v>194</v>
      </c>
      <c r="E269" s="10" t="s">
        <v>1223</v>
      </c>
      <c r="F269" s="11" t="s">
        <v>1224</v>
      </c>
      <c r="G269" s="25" t="s">
        <v>1225</v>
      </c>
      <c r="H269" s="26"/>
      <c r="I269" s="27" t="s">
        <v>106</v>
      </c>
      <c r="J269" s="39" t="s">
        <v>106</v>
      </c>
      <c r="K269" s="22"/>
      <c r="L269" s="11"/>
      <c r="M269" s="11"/>
      <c r="N269" s="11"/>
      <c r="O269" s="11"/>
      <c r="P269" s="11"/>
      <c r="Q269" s="23">
        <v>1</v>
      </c>
      <c r="R269" s="24"/>
      <c r="S269" s="24">
        <f t="shared" si="8"/>
        <v>1</v>
      </c>
      <c r="T269" s="22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>
        <v>1</v>
      </c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04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>
        <v>4385</v>
      </c>
    </row>
    <row r="270" spans="1:121" ht="12.75" customHeight="1">
      <c r="A270" s="8">
        <v>58369</v>
      </c>
      <c r="B270" s="29">
        <v>41493</v>
      </c>
      <c r="C270" s="28" t="s">
        <v>1226</v>
      </c>
      <c r="D270" s="9" t="s">
        <v>194</v>
      </c>
      <c r="E270" s="10" t="s">
        <v>1227</v>
      </c>
      <c r="F270" s="11" t="s">
        <v>1228</v>
      </c>
      <c r="G270" s="25" t="s">
        <v>1229</v>
      </c>
      <c r="H270" s="26"/>
      <c r="I270" s="27" t="s">
        <v>106</v>
      </c>
      <c r="J270" s="39" t="s">
        <v>106</v>
      </c>
      <c r="K270" s="22"/>
      <c r="L270" s="11"/>
      <c r="M270" s="11"/>
      <c r="N270" s="11"/>
      <c r="O270" s="11"/>
      <c r="P270" s="11"/>
      <c r="Q270" s="23">
        <v>1</v>
      </c>
      <c r="R270" s="24"/>
      <c r="S270" s="24">
        <f t="shared" si="8"/>
        <v>3</v>
      </c>
      <c r="T270" s="22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>
        <v>1</v>
      </c>
      <c r="AW270" s="11"/>
      <c r="AX270" s="11"/>
      <c r="AY270" s="11"/>
      <c r="AZ270" s="11"/>
      <c r="BA270" s="11"/>
      <c r="BB270" s="11"/>
      <c r="BC270" s="11"/>
      <c r="BD270" s="11"/>
      <c r="BE270" s="11">
        <v>1</v>
      </c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04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>
        <v>1</v>
      </c>
      <c r="DH270" s="11"/>
      <c r="DI270" s="11"/>
      <c r="DJ270" s="11"/>
      <c r="DK270" s="11"/>
      <c r="DL270" s="11"/>
      <c r="DM270" s="11"/>
      <c r="DN270" s="11"/>
      <c r="DO270" s="11"/>
      <c r="DP270" s="11"/>
      <c r="DQ270" s="11">
        <v>4386</v>
      </c>
    </row>
    <row r="271" spans="1:121" ht="12.75" customHeight="1">
      <c r="A271" s="8">
        <v>72201</v>
      </c>
      <c r="B271" s="29">
        <v>41680</v>
      </c>
      <c r="C271" s="28" t="s">
        <v>1230</v>
      </c>
      <c r="D271" s="9" t="s">
        <v>194</v>
      </c>
      <c r="E271" s="10" t="s">
        <v>559</v>
      </c>
      <c r="F271" s="11" t="s">
        <v>1231</v>
      </c>
      <c r="G271" s="25" t="s">
        <v>1232</v>
      </c>
      <c r="H271" s="26"/>
      <c r="I271" s="27" t="s">
        <v>113</v>
      </c>
      <c r="J271" s="39" t="s">
        <v>793</v>
      </c>
      <c r="K271" s="22"/>
      <c r="L271" s="11"/>
      <c r="M271" s="11"/>
      <c r="N271" s="11"/>
      <c r="O271" s="11"/>
      <c r="P271" s="11"/>
      <c r="Q271" s="23">
        <v>1</v>
      </c>
      <c r="R271" s="24"/>
      <c r="S271" s="24">
        <f t="shared" si="8"/>
        <v>1</v>
      </c>
      <c r="T271" s="22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>
        <v>1</v>
      </c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04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>
        <v>4387</v>
      </c>
    </row>
    <row r="272" spans="1:121" ht="12.75" customHeight="1">
      <c r="A272" s="8">
        <v>72202</v>
      </c>
      <c r="B272" s="29">
        <v>41680</v>
      </c>
      <c r="C272" s="28" t="s">
        <v>1233</v>
      </c>
      <c r="D272" s="9" t="s">
        <v>194</v>
      </c>
      <c r="E272" s="10" t="s">
        <v>1234</v>
      </c>
      <c r="F272" s="11" t="s">
        <v>1235</v>
      </c>
      <c r="G272" s="25" t="s">
        <v>1236</v>
      </c>
      <c r="H272" s="26"/>
      <c r="I272" s="27" t="s">
        <v>113</v>
      </c>
      <c r="J272" s="39" t="s">
        <v>793</v>
      </c>
      <c r="K272" s="22"/>
      <c r="L272" s="11"/>
      <c r="M272" s="11"/>
      <c r="N272" s="11"/>
      <c r="O272" s="11"/>
      <c r="P272" s="11"/>
      <c r="Q272" s="23">
        <v>1</v>
      </c>
      <c r="R272" s="24"/>
      <c r="S272" s="24">
        <f t="shared" si="8"/>
        <v>1</v>
      </c>
      <c r="T272" s="22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>
        <v>1</v>
      </c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04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>
        <v>4388</v>
      </c>
    </row>
    <row r="273" spans="1:121" ht="12.75" customHeight="1">
      <c r="A273" s="8">
        <v>72203</v>
      </c>
      <c r="B273" s="29">
        <v>41687</v>
      </c>
      <c r="C273" s="28" t="s">
        <v>1237</v>
      </c>
      <c r="D273" s="9" t="s">
        <v>194</v>
      </c>
      <c r="E273" s="10" t="s">
        <v>419</v>
      </c>
      <c r="F273" s="11" t="s">
        <v>1238</v>
      </c>
      <c r="G273" s="25" t="s">
        <v>1239</v>
      </c>
      <c r="H273" s="26"/>
      <c r="I273" s="27" t="s">
        <v>106</v>
      </c>
      <c r="J273" s="39" t="s">
        <v>106</v>
      </c>
      <c r="K273" s="22"/>
      <c r="L273" s="11"/>
      <c r="M273" s="11"/>
      <c r="N273" s="11"/>
      <c r="O273" s="11"/>
      <c r="P273" s="11"/>
      <c r="Q273" s="23">
        <v>1</v>
      </c>
      <c r="R273" s="24" t="s">
        <v>121</v>
      </c>
      <c r="S273" s="24">
        <f t="shared" si="8"/>
      </c>
      <c r="T273" s="22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04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>
        <v>4389</v>
      </c>
    </row>
    <row r="274" spans="1:121" ht="12.75" customHeight="1">
      <c r="A274" s="8">
        <v>72204</v>
      </c>
      <c r="B274" s="29">
        <v>41729</v>
      </c>
      <c r="C274" s="28" t="s">
        <v>1240</v>
      </c>
      <c r="D274" s="9" t="s">
        <v>194</v>
      </c>
      <c r="E274" s="10" t="s">
        <v>1192</v>
      </c>
      <c r="F274" s="11" t="s">
        <v>1241</v>
      </c>
      <c r="G274" s="25" t="s">
        <v>1242</v>
      </c>
      <c r="H274" s="26"/>
      <c r="I274" s="27" t="s">
        <v>106</v>
      </c>
      <c r="J274" s="39" t="s">
        <v>106</v>
      </c>
      <c r="K274" s="22"/>
      <c r="L274" s="11"/>
      <c r="M274" s="11"/>
      <c r="N274" s="11"/>
      <c r="O274" s="11"/>
      <c r="P274" s="11"/>
      <c r="Q274" s="23">
        <v>1</v>
      </c>
      <c r="R274" s="24"/>
      <c r="S274" s="24">
        <f t="shared" si="8"/>
        <v>1</v>
      </c>
      <c r="T274" s="22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>
        <v>1</v>
      </c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04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>
        <v>4390</v>
      </c>
    </row>
    <row r="275" spans="1:121" ht="12.75" customHeight="1">
      <c r="A275" s="8">
        <v>72205</v>
      </c>
      <c r="B275" s="29">
        <v>41732</v>
      </c>
      <c r="C275" s="28" t="s">
        <v>1243</v>
      </c>
      <c r="D275" s="9" t="s">
        <v>194</v>
      </c>
      <c r="E275" s="10" t="s">
        <v>265</v>
      </c>
      <c r="F275" s="11" t="s">
        <v>1244</v>
      </c>
      <c r="G275" s="25" t="s">
        <v>1245</v>
      </c>
      <c r="H275" s="26"/>
      <c r="I275" s="27" t="s">
        <v>106</v>
      </c>
      <c r="J275" s="39" t="s">
        <v>106</v>
      </c>
      <c r="K275" s="22"/>
      <c r="L275" s="11"/>
      <c r="M275" s="11"/>
      <c r="N275" s="11"/>
      <c r="O275" s="11"/>
      <c r="P275" s="11"/>
      <c r="Q275" s="23">
        <v>1</v>
      </c>
      <c r="R275" s="24"/>
      <c r="S275" s="24">
        <f t="shared" si="8"/>
        <v>1</v>
      </c>
      <c r="T275" s="22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>
        <v>1</v>
      </c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04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>
        <v>4391</v>
      </c>
    </row>
    <row r="276" spans="1:121" ht="12.75" customHeight="1">
      <c r="A276" s="8">
        <v>72206</v>
      </c>
      <c r="B276" s="29">
        <v>41823</v>
      </c>
      <c r="C276" s="28" t="s">
        <v>1246</v>
      </c>
      <c r="D276" s="9" t="s">
        <v>194</v>
      </c>
      <c r="E276" s="10" t="s">
        <v>419</v>
      </c>
      <c r="F276" s="11" t="s">
        <v>1247</v>
      </c>
      <c r="G276" s="25" t="s">
        <v>1248</v>
      </c>
      <c r="H276" s="26"/>
      <c r="I276" s="27" t="s">
        <v>106</v>
      </c>
      <c r="J276" s="39" t="s">
        <v>106</v>
      </c>
      <c r="K276" s="22"/>
      <c r="L276" s="11"/>
      <c r="M276" s="11"/>
      <c r="N276" s="11"/>
      <c r="O276" s="11"/>
      <c r="P276" s="11"/>
      <c r="Q276" s="23">
        <v>1</v>
      </c>
      <c r="R276" s="24"/>
      <c r="S276" s="24">
        <f t="shared" si="8"/>
        <v>1</v>
      </c>
      <c r="T276" s="22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>
        <v>1</v>
      </c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04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>
        <v>4392</v>
      </c>
    </row>
    <row r="277" spans="1:121" ht="12.75" customHeight="1">
      <c r="A277" s="8">
        <v>72207</v>
      </c>
      <c r="B277" s="29">
        <v>41863</v>
      </c>
      <c r="C277" s="28" t="s">
        <v>1249</v>
      </c>
      <c r="D277" s="9" t="s">
        <v>194</v>
      </c>
      <c r="E277" s="10" t="s">
        <v>1250</v>
      </c>
      <c r="F277" s="11" t="s">
        <v>1251</v>
      </c>
      <c r="G277" s="25" t="s">
        <v>1252</v>
      </c>
      <c r="H277" s="26"/>
      <c r="I277" s="27" t="s">
        <v>106</v>
      </c>
      <c r="J277" s="39" t="s">
        <v>106</v>
      </c>
      <c r="K277" s="22"/>
      <c r="L277" s="11"/>
      <c r="M277" s="11"/>
      <c r="N277" s="11"/>
      <c r="O277" s="11"/>
      <c r="P277" s="11"/>
      <c r="Q277" s="23">
        <v>1</v>
      </c>
      <c r="R277" s="24"/>
      <c r="S277" s="24">
        <f t="shared" si="8"/>
        <v>1</v>
      </c>
      <c r="T277" s="22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>
        <v>1</v>
      </c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04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>
        <v>4393</v>
      </c>
    </row>
    <row r="278" spans="1:121" ht="12.75" customHeight="1">
      <c r="A278" s="8">
        <v>72208</v>
      </c>
      <c r="B278" s="29">
        <v>41884</v>
      </c>
      <c r="C278" s="28" t="s">
        <v>1253</v>
      </c>
      <c r="D278" s="9" t="s">
        <v>194</v>
      </c>
      <c r="E278" s="10" t="s">
        <v>812</v>
      </c>
      <c r="F278" s="11" t="s">
        <v>1254</v>
      </c>
      <c r="G278" s="25" t="s">
        <v>1255</v>
      </c>
      <c r="H278" s="26"/>
      <c r="I278" s="27" t="s">
        <v>106</v>
      </c>
      <c r="J278" s="39" t="s">
        <v>106</v>
      </c>
      <c r="K278" s="22"/>
      <c r="L278" s="11"/>
      <c r="M278" s="11"/>
      <c r="N278" s="11"/>
      <c r="O278" s="11"/>
      <c r="P278" s="11"/>
      <c r="Q278" s="23">
        <v>1</v>
      </c>
      <c r="R278" s="24"/>
      <c r="S278" s="24">
        <f t="shared" si="8"/>
        <v>1</v>
      </c>
      <c r="T278" s="22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>
        <v>1</v>
      </c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04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>
        <v>4394</v>
      </c>
    </row>
    <row r="279" spans="1:121" ht="12.75" customHeight="1">
      <c r="A279" s="8">
        <v>72209</v>
      </c>
      <c r="B279" s="29">
        <v>42026</v>
      </c>
      <c r="C279" s="28" t="s">
        <v>1256</v>
      </c>
      <c r="D279" s="9" t="s">
        <v>194</v>
      </c>
      <c r="E279" s="10" t="s">
        <v>817</v>
      </c>
      <c r="F279" s="11" t="s">
        <v>1257</v>
      </c>
      <c r="G279" s="25" t="s">
        <v>1258</v>
      </c>
      <c r="H279" s="26"/>
      <c r="I279" s="27" t="s">
        <v>107</v>
      </c>
      <c r="J279" s="39" t="s">
        <v>1259</v>
      </c>
      <c r="K279" s="22"/>
      <c r="L279" s="11"/>
      <c r="M279" s="11"/>
      <c r="N279" s="11"/>
      <c r="O279" s="11"/>
      <c r="P279" s="11"/>
      <c r="Q279" s="23">
        <v>1</v>
      </c>
      <c r="R279" s="24"/>
      <c r="S279" s="24">
        <f t="shared" si="8"/>
        <v>17</v>
      </c>
      <c r="T279" s="22"/>
      <c r="U279" s="11"/>
      <c r="V279" s="11"/>
      <c r="W279" s="11"/>
      <c r="X279" s="11"/>
      <c r="Y279" s="11">
        <v>1</v>
      </c>
      <c r="Z279" s="11"/>
      <c r="AA279" s="11"/>
      <c r="AB279" s="11">
        <v>1</v>
      </c>
      <c r="AC279" s="11"/>
      <c r="AD279" s="11"/>
      <c r="AE279" s="11">
        <v>1</v>
      </c>
      <c r="AF279" s="11"/>
      <c r="AG279" s="11"/>
      <c r="AH279" s="11"/>
      <c r="AI279" s="11"/>
      <c r="AJ279" s="11"/>
      <c r="AK279" s="11"/>
      <c r="AL279" s="11"/>
      <c r="AM279" s="11"/>
      <c r="AN279" s="11">
        <v>1</v>
      </c>
      <c r="AO279" s="11"/>
      <c r="AP279" s="11"/>
      <c r="AQ279" s="11"/>
      <c r="AR279" s="11"/>
      <c r="AS279" s="11"/>
      <c r="AT279" s="11"/>
      <c r="AU279" s="11"/>
      <c r="AV279" s="11">
        <v>1</v>
      </c>
      <c r="AW279" s="11"/>
      <c r="AX279" s="11"/>
      <c r="AY279" s="11">
        <v>1</v>
      </c>
      <c r="AZ279" s="11">
        <v>1</v>
      </c>
      <c r="BA279" s="11"/>
      <c r="BB279" s="11"/>
      <c r="BC279" s="11"/>
      <c r="BD279" s="11"/>
      <c r="BE279" s="11">
        <v>1</v>
      </c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>
        <v>1</v>
      </c>
      <c r="BY279" s="11"/>
      <c r="BZ279" s="11"/>
      <c r="CA279" s="11"/>
      <c r="CB279" s="11"/>
      <c r="CC279" s="11"/>
      <c r="CD279" s="11"/>
      <c r="CE279" s="11"/>
      <c r="CF279" s="11"/>
      <c r="CG279" s="11"/>
      <c r="CH279" s="11">
        <v>1</v>
      </c>
      <c r="CI279" s="11"/>
      <c r="CJ279" s="11"/>
      <c r="CK279" s="11"/>
      <c r="CL279" s="11"/>
      <c r="CM279" s="11"/>
      <c r="CN279" s="11">
        <v>1</v>
      </c>
      <c r="CO279" s="11"/>
      <c r="CP279" s="11"/>
      <c r="CQ279" s="11"/>
      <c r="CR279" s="11"/>
      <c r="CS279" s="11"/>
      <c r="CT279" s="11"/>
      <c r="CU279" s="104"/>
      <c r="CV279" s="11"/>
      <c r="CW279" s="11">
        <v>1</v>
      </c>
      <c r="CX279" s="11">
        <v>1</v>
      </c>
      <c r="CY279" s="11"/>
      <c r="CZ279" s="11"/>
      <c r="DA279" s="11"/>
      <c r="DB279" s="11">
        <v>1</v>
      </c>
      <c r="DC279" s="11"/>
      <c r="DD279" s="11"/>
      <c r="DE279" s="11"/>
      <c r="DF279" s="11">
        <v>1</v>
      </c>
      <c r="DG279" s="11">
        <v>1</v>
      </c>
      <c r="DH279" s="11"/>
      <c r="DI279" s="11"/>
      <c r="DJ279" s="11"/>
      <c r="DK279" s="11"/>
      <c r="DL279" s="11"/>
      <c r="DM279" s="11">
        <v>1</v>
      </c>
      <c r="DN279" s="11"/>
      <c r="DO279" s="11"/>
      <c r="DP279" s="11"/>
      <c r="DQ279" s="11">
        <v>4395</v>
      </c>
    </row>
    <row r="280" spans="1:121" ht="12.75" customHeight="1">
      <c r="A280" s="8">
        <v>72210</v>
      </c>
      <c r="B280" s="29">
        <v>42093</v>
      </c>
      <c r="C280" s="28" t="s">
        <v>1260</v>
      </c>
      <c r="D280" s="9" t="s">
        <v>194</v>
      </c>
      <c r="E280" s="10" t="s">
        <v>308</v>
      </c>
      <c r="F280" s="11" t="s">
        <v>1261</v>
      </c>
      <c r="G280" s="25" t="s">
        <v>1262</v>
      </c>
      <c r="H280" s="26"/>
      <c r="I280" s="27" t="s">
        <v>106</v>
      </c>
      <c r="J280" s="39" t="s">
        <v>106</v>
      </c>
      <c r="K280" s="22"/>
      <c r="L280" s="11"/>
      <c r="M280" s="11"/>
      <c r="N280" s="11"/>
      <c r="O280" s="11"/>
      <c r="P280" s="11"/>
      <c r="Q280" s="23">
        <v>1</v>
      </c>
      <c r="R280" s="24"/>
      <c r="S280" s="24">
        <f t="shared" si="8"/>
        <v>1</v>
      </c>
      <c r="T280" s="22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>
        <v>1</v>
      </c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04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>
        <v>4396</v>
      </c>
    </row>
    <row r="281" spans="1:121" ht="12.75" customHeight="1">
      <c r="A281" s="8">
        <v>72211</v>
      </c>
      <c r="B281" s="29">
        <v>42129</v>
      </c>
      <c r="C281" s="28" t="s">
        <v>1263</v>
      </c>
      <c r="D281" s="9" t="s">
        <v>194</v>
      </c>
      <c r="E281" s="10" t="s">
        <v>419</v>
      </c>
      <c r="F281" s="11" t="s">
        <v>681</v>
      </c>
      <c r="G281" s="25" t="s">
        <v>1264</v>
      </c>
      <c r="H281" s="26"/>
      <c r="I281" s="27" t="s">
        <v>106</v>
      </c>
      <c r="J281" s="39" t="s">
        <v>106</v>
      </c>
      <c r="K281" s="22"/>
      <c r="L281" s="11"/>
      <c r="M281" s="11"/>
      <c r="N281" s="11"/>
      <c r="O281" s="11"/>
      <c r="P281" s="11"/>
      <c r="Q281" s="23">
        <v>1</v>
      </c>
      <c r="R281" s="24"/>
      <c r="S281" s="24">
        <f t="shared" si="8"/>
        <v>9</v>
      </c>
      <c r="T281" s="22"/>
      <c r="U281" s="11"/>
      <c r="V281" s="11"/>
      <c r="W281" s="11"/>
      <c r="X281" s="11"/>
      <c r="Y281" s="11"/>
      <c r="Z281" s="11"/>
      <c r="AA281" s="11"/>
      <c r="AB281" s="11">
        <v>1</v>
      </c>
      <c r="AC281" s="11"/>
      <c r="AD281" s="11">
        <v>1</v>
      </c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>
        <v>1</v>
      </c>
      <c r="AT281" s="11"/>
      <c r="AU281" s="11">
        <v>1</v>
      </c>
      <c r="AV281" s="11"/>
      <c r="AW281" s="11"/>
      <c r="AX281" s="11"/>
      <c r="AY281" s="11"/>
      <c r="AZ281" s="11"/>
      <c r="BA281" s="11"/>
      <c r="BB281" s="11"/>
      <c r="BC281" s="11"/>
      <c r="BD281" s="11"/>
      <c r="BE281" s="11">
        <v>1</v>
      </c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04"/>
      <c r="CV281" s="11"/>
      <c r="CW281" s="11">
        <v>1</v>
      </c>
      <c r="CX281" s="11">
        <v>1</v>
      </c>
      <c r="CY281" s="11"/>
      <c r="CZ281" s="11"/>
      <c r="DA281" s="11"/>
      <c r="DB281" s="11">
        <v>1</v>
      </c>
      <c r="DC281" s="11"/>
      <c r="DD281" s="11"/>
      <c r="DE281" s="11"/>
      <c r="DF281" s="11"/>
      <c r="DG281" s="11">
        <v>1</v>
      </c>
      <c r="DH281" s="11"/>
      <c r="DI281" s="11"/>
      <c r="DJ281" s="11"/>
      <c r="DK281" s="11"/>
      <c r="DL281" s="11"/>
      <c r="DM281" s="11"/>
      <c r="DN281" s="11"/>
      <c r="DO281" s="11"/>
      <c r="DP281" s="11"/>
      <c r="DQ281" s="11">
        <v>4397</v>
      </c>
    </row>
    <row r="282" spans="1:121" ht="12.75" customHeight="1">
      <c r="A282" s="8">
        <v>72212</v>
      </c>
      <c r="B282" s="29">
        <v>42129</v>
      </c>
      <c r="C282" s="28" t="s">
        <v>1265</v>
      </c>
      <c r="D282" s="9" t="s">
        <v>194</v>
      </c>
      <c r="E282" s="10" t="s">
        <v>722</v>
      </c>
      <c r="F282" s="11" t="s">
        <v>1266</v>
      </c>
      <c r="G282" s="25" t="s">
        <v>1267</v>
      </c>
      <c r="H282" s="26"/>
      <c r="I282" s="27" t="s">
        <v>106</v>
      </c>
      <c r="J282" s="39" t="s">
        <v>106</v>
      </c>
      <c r="K282" s="22"/>
      <c r="L282" s="11"/>
      <c r="M282" s="11"/>
      <c r="N282" s="11"/>
      <c r="O282" s="11"/>
      <c r="P282" s="11"/>
      <c r="Q282" s="23">
        <v>1</v>
      </c>
      <c r="R282" s="24"/>
      <c r="S282" s="24">
        <f t="shared" si="8"/>
        <v>14</v>
      </c>
      <c r="T282" s="22">
        <v>1</v>
      </c>
      <c r="U282" s="11"/>
      <c r="V282" s="11"/>
      <c r="W282" s="11"/>
      <c r="X282" s="11"/>
      <c r="Y282" s="11">
        <v>1</v>
      </c>
      <c r="Z282" s="11"/>
      <c r="AA282" s="11"/>
      <c r="AB282" s="11"/>
      <c r="AC282" s="11"/>
      <c r="AD282" s="11"/>
      <c r="AE282" s="11">
        <v>1</v>
      </c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>
        <v>1</v>
      </c>
      <c r="AW282" s="11"/>
      <c r="AX282" s="11"/>
      <c r="AY282" s="11">
        <v>1</v>
      </c>
      <c r="AZ282" s="11"/>
      <c r="BA282" s="11"/>
      <c r="BB282" s="11"/>
      <c r="BC282" s="11"/>
      <c r="BD282" s="11"/>
      <c r="BE282" s="11">
        <v>1</v>
      </c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>
        <v>1</v>
      </c>
      <c r="CE282" s="11"/>
      <c r="CF282" s="11"/>
      <c r="CG282" s="11"/>
      <c r="CH282" s="11">
        <v>1</v>
      </c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04"/>
      <c r="CV282" s="11"/>
      <c r="CW282" s="11">
        <v>1</v>
      </c>
      <c r="CX282" s="11">
        <v>1</v>
      </c>
      <c r="CY282" s="11"/>
      <c r="CZ282" s="11"/>
      <c r="DA282" s="11"/>
      <c r="DB282" s="11">
        <v>1</v>
      </c>
      <c r="DC282" s="11"/>
      <c r="DD282" s="11"/>
      <c r="DE282" s="11"/>
      <c r="DF282" s="11">
        <v>1</v>
      </c>
      <c r="DG282" s="11">
        <v>1</v>
      </c>
      <c r="DH282" s="11"/>
      <c r="DI282" s="11"/>
      <c r="DJ282" s="11"/>
      <c r="DK282" s="11"/>
      <c r="DL282" s="11"/>
      <c r="DM282" s="11">
        <v>1</v>
      </c>
      <c r="DN282" s="11"/>
      <c r="DO282" s="11"/>
      <c r="DP282" s="11"/>
      <c r="DQ282" s="11">
        <v>4398</v>
      </c>
    </row>
    <row r="283" spans="1:121" ht="12.75" customHeight="1">
      <c r="A283" s="8">
        <v>72213</v>
      </c>
      <c r="B283" s="29">
        <v>42199</v>
      </c>
      <c r="C283" s="28" t="s">
        <v>1268</v>
      </c>
      <c r="D283" s="9" t="s">
        <v>194</v>
      </c>
      <c r="E283" s="10" t="s">
        <v>1269</v>
      </c>
      <c r="F283" s="11" t="s">
        <v>1270</v>
      </c>
      <c r="G283" s="25" t="s">
        <v>1271</v>
      </c>
      <c r="H283" s="26"/>
      <c r="I283" s="27" t="s">
        <v>106</v>
      </c>
      <c r="J283" s="39" t="s">
        <v>106</v>
      </c>
      <c r="K283" s="22"/>
      <c r="L283" s="11"/>
      <c r="M283" s="11"/>
      <c r="N283" s="11"/>
      <c r="O283" s="11"/>
      <c r="P283" s="11"/>
      <c r="Q283" s="23">
        <v>1</v>
      </c>
      <c r="R283" s="24"/>
      <c r="S283" s="24">
        <f t="shared" si="8"/>
        <v>1</v>
      </c>
      <c r="T283" s="22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>
        <v>1</v>
      </c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04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>
        <v>4399</v>
      </c>
    </row>
    <row r="284" spans="1:121" ht="12.75" customHeight="1">
      <c r="A284" s="8">
        <v>72214</v>
      </c>
      <c r="B284" s="29">
        <v>42212</v>
      </c>
      <c r="C284" s="28" t="s">
        <v>1272</v>
      </c>
      <c r="D284" s="9" t="s">
        <v>194</v>
      </c>
      <c r="E284" s="10" t="s">
        <v>213</v>
      </c>
      <c r="F284" s="11" t="s">
        <v>1273</v>
      </c>
      <c r="G284" s="25" t="s">
        <v>1274</v>
      </c>
      <c r="H284" s="26"/>
      <c r="I284" s="27" t="s">
        <v>106</v>
      </c>
      <c r="J284" s="39" t="s">
        <v>106</v>
      </c>
      <c r="K284" s="22"/>
      <c r="L284" s="11"/>
      <c r="M284" s="11"/>
      <c r="N284" s="11"/>
      <c r="O284" s="11"/>
      <c r="P284" s="11"/>
      <c r="Q284" s="23">
        <v>1</v>
      </c>
      <c r="R284" s="24"/>
      <c r="S284" s="24">
        <f t="shared" si="8"/>
        <v>9</v>
      </c>
      <c r="T284" s="22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>
        <v>1</v>
      </c>
      <c r="AF284" s="11"/>
      <c r="AG284" s="11">
        <v>1</v>
      </c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>
        <v>1</v>
      </c>
      <c r="AT284" s="11"/>
      <c r="AU284" s="11"/>
      <c r="AV284" s="11">
        <v>1</v>
      </c>
      <c r="AW284" s="11"/>
      <c r="AX284" s="11"/>
      <c r="AY284" s="11"/>
      <c r="AZ284" s="11"/>
      <c r="BA284" s="11"/>
      <c r="BB284" s="11"/>
      <c r="BC284" s="11"/>
      <c r="BD284" s="11"/>
      <c r="BE284" s="11">
        <v>1</v>
      </c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>
        <v>1</v>
      </c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04"/>
      <c r="CV284" s="11"/>
      <c r="CW284" s="11"/>
      <c r="CX284" s="11">
        <v>1</v>
      </c>
      <c r="CY284" s="11"/>
      <c r="CZ284" s="11"/>
      <c r="DA284" s="11"/>
      <c r="DB284" s="11"/>
      <c r="DC284" s="11"/>
      <c r="DD284" s="11"/>
      <c r="DE284" s="11"/>
      <c r="DF284" s="11">
        <v>1</v>
      </c>
      <c r="DG284" s="11">
        <v>1</v>
      </c>
      <c r="DH284" s="11"/>
      <c r="DI284" s="11"/>
      <c r="DJ284" s="11"/>
      <c r="DK284" s="11"/>
      <c r="DL284" s="11"/>
      <c r="DM284" s="11"/>
      <c r="DN284" s="11"/>
      <c r="DO284" s="11"/>
      <c r="DP284" s="11"/>
      <c r="DQ284" s="11">
        <v>4400</v>
      </c>
    </row>
    <row r="285" spans="1:121" ht="12.75" customHeight="1">
      <c r="A285" s="8">
        <v>72215</v>
      </c>
      <c r="B285" s="29">
        <v>42233</v>
      </c>
      <c r="C285" s="28" t="s">
        <v>1275</v>
      </c>
      <c r="D285" s="9" t="s">
        <v>194</v>
      </c>
      <c r="E285" s="10" t="s">
        <v>308</v>
      </c>
      <c r="F285" s="11" t="s">
        <v>1276</v>
      </c>
      <c r="G285" s="25" t="s">
        <v>1277</v>
      </c>
      <c r="H285" s="26"/>
      <c r="I285" s="27" t="s">
        <v>106</v>
      </c>
      <c r="J285" s="39" t="s">
        <v>106</v>
      </c>
      <c r="K285" s="22"/>
      <c r="L285" s="11"/>
      <c r="M285" s="11"/>
      <c r="N285" s="11"/>
      <c r="O285" s="11"/>
      <c r="P285" s="11"/>
      <c r="Q285" s="23">
        <v>1</v>
      </c>
      <c r="R285" s="24"/>
      <c r="S285" s="24">
        <f t="shared" si="8"/>
        <v>7</v>
      </c>
      <c r="T285" s="22"/>
      <c r="U285" s="11"/>
      <c r="V285" s="11"/>
      <c r="W285" s="11"/>
      <c r="X285" s="11"/>
      <c r="Y285" s="11"/>
      <c r="Z285" s="11"/>
      <c r="AA285" s="11"/>
      <c r="AB285" s="11">
        <v>1</v>
      </c>
      <c r="AC285" s="11"/>
      <c r="AD285" s="11"/>
      <c r="AE285" s="11">
        <v>1</v>
      </c>
      <c r="AF285" s="11"/>
      <c r="AG285" s="11"/>
      <c r="AH285" s="11"/>
      <c r="AI285" s="11"/>
      <c r="AJ285" s="11"/>
      <c r="AK285" s="11"/>
      <c r="AL285" s="11"/>
      <c r="AM285" s="11"/>
      <c r="AN285" s="11">
        <v>1</v>
      </c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>
        <v>1</v>
      </c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04"/>
      <c r="CV285" s="11"/>
      <c r="CW285" s="11">
        <v>1</v>
      </c>
      <c r="CX285" s="11">
        <v>1</v>
      </c>
      <c r="CY285" s="11"/>
      <c r="CZ285" s="11"/>
      <c r="DA285" s="11"/>
      <c r="DB285" s="11">
        <v>1</v>
      </c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>
        <v>4401</v>
      </c>
    </row>
    <row r="286" spans="1:121" ht="12.75" customHeight="1">
      <c r="A286" s="8">
        <v>72216</v>
      </c>
      <c r="B286" s="29">
        <v>42417</v>
      </c>
      <c r="C286" s="28" t="s">
        <v>1278</v>
      </c>
      <c r="D286" s="9" t="s">
        <v>194</v>
      </c>
      <c r="E286" s="10" t="s">
        <v>419</v>
      </c>
      <c r="F286" s="11" t="s">
        <v>1279</v>
      </c>
      <c r="G286" s="25" t="s">
        <v>1280</v>
      </c>
      <c r="H286" s="26"/>
      <c r="I286" s="27" t="s">
        <v>107</v>
      </c>
      <c r="J286" s="39" t="s">
        <v>1281</v>
      </c>
      <c r="K286" s="22"/>
      <c r="L286" s="11"/>
      <c r="M286" s="11"/>
      <c r="N286" s="11"/>
      <c r="O286" s="11"/>
      <c r="P286" s="11"/>
      <c r="Q286" s="23">
        <v>1</v>
      </c>
      <c r="R286" s="24"/>
      <c r="S286" s="24">
        <f t="shared" si="8"/>
        <v>23</v>
      </c>
      <c r="T286" s="22"/>
      <c r="U286" s="11"/>
      <c r="V286" s="11"/>
      <c r="W286" s="11"/>
      <c r="X286" s="11"/>
      <c r="Y286" s="11">
        <v>1</v>
      </c>
      <c r="Z286" s="11"/>
      <c r="AA286" s="11"/>
      <c r="AB286" s="11">
        <v>1</v>
      </c>
      <c r="AC286" s="11"/>
      <c r="AD286" s="11">
        <v>1</v>
      </c>
      <c r="AE286" s="11">
        <v>1</v>
      </c>
      <c r="AF286" s="11">
        <v>1</v>
      </c>
      <c r="AG286" s="11"/>
      <c r="AH286" s="11"/>
      <c r="AI286" s="11"/>
      <c r="AJ286" s="11">
        <v>1</v>
      </c>
      <c r="AK286" s="11"/>
      <c r="AL286" s="11"/>
      <c r="AM286" s="11"/>
      <c r="AN286" s="11">
        <v>1</v>
      </c>
      <c r="AO286" s="11"/>
      <c r="AP286" s="11"/>
      <c r="AQ286" s="11">
        <v>1</v>
      </c>
      <c r="AR286" s="11"/>
      <c r="AS286" s="11">
        <v>1</v>
      </c>
      <c r="AT286" s="11"/>
      <c r="AU286" s="11"/>
      <c r="AV286" s="11">
        <v>1</v>
      </c>
      <c r="AW286" s="11"/>
      <c r="AX286" s="11"/>
      <c r="AY286" s="11">
        <v>1</v>
      </c>
      <c r="AZ286" s="11">
        <v>1</v>
      </c>
      <c r="BA286" s="11"/>
      <c r="BB286" s="11"/>
      <c r="BC286" s="11"/>
      <c r="BD286" s="11"/>
      <c r="BE286" s="11">
        <v>1</v>
      </c>
      <c r="BF286" s="11"/>
      <c r="BG286" s="11"/>
      <c r="BH286" s="11">
        <v>1</v>
      </c>
      <c r="BI286" s="11"/>
      <c r="BJ286" s="11"/>
      <c r="BK286" s="11"/>
      <c r="BL286" s="11"/>
      <c r="BM286" s="11"/>
      <c r="BN286" s="11"/>
      <c r="BO286" s="11"/>
      <c r="BP286" s="11"/>
      <c r="BQ286" s="11">
        <v>1</v>
      </c>
      <c r="BR286" s="11"/>
      <c r="BS286" s="11">
        <v>1</v>
      </c>
      <c r="BT286" s="11"/>
      <c r="BU286" s="11"/>
      <c r="BV286" s="11"/>
      <c r="BW286" s="11"/>
      <c r="BX286" s="11">
        <v>1</v>
      </c>
      <c r="BY286" s="11">
        <v>1</v>
      </c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04"/>
      <c r="CV286" s="11"/>
      <c r="CW286" s="11"/>
      <c r="CX286" s="11">
        <v>1</v>
      </c>
      <c r="CY286" s="11"/>
      <c r="CZ286" s="11"/>
      <c r="DA286" s="11"/>
      <c r="DB286" s="11">
        <v>1</v>
      </c>
      <c r="DC286" s="11"/>
      <c r="DD286" s="11"/>
      <c r="DE286" s="11"/>
      <c r="DF286" s="11">
        <v>1</v>
      </c>
      <c r="DG286" s="11">
        <v>1</v>
      </c>
      <c r="DH286" s="11"/>
      <c r="DI286" s="11"/>
      <c r="DJ286" s="11"/>
      <c r="DK286" s="11"/>
      <c r="DL286" s="11"/>
      <c r="DM286" s="11">
        <v>1</v>
      </c>
      <c r="DN286" s="11"/>
      <c r="DO286" s="11"/>
      <c r="DP286" s="11"/>
      <c r="DQ286" s="11">
        <v>4402</v>
      </c>
    </row>
    <row r="287" spans="1:121" ht="12.75" customHeight="1">
      <c r="A287" s="8">
        <v>72217</v>
      </c>
      <c r="B287" s="29">
        <v>42433</v>
      </c>
      <c r="C287" s="28" t="s">
        <v>1282</v>
      </c>
      <c r="D287" s="9" t="s">
        <v>194</v>
      </c>
      <c r="E287" s="10" t="s">
        <v>235</v>
      </c>
      <c r="F287" s="11" t="s">
        <v>1283</v>
      </c>
      <c r="G287" s="25" t="s">
        <v>1284</v>
      </c>
      <c r="H287" s="26"/>
      <c r="I287" s="27" t="s">
        <v>107</v>
      </c>
      <c r="J287" s="39" t="s">
        <v>1285</v>
      </c>
      <c r="K287" s="22"/>
      <c r="L287" s="11"/>
      <c r="M287" s="11"/>
      <c r="N287" s="11"/>
      <c r="O287" s="11"/>
      <c r="P287" s="11"/>
      <c r="Q287" s="23">
        <v>1</v>
      </c>
      <c r="R287" s="24"/>
      <c r="S287" s="24">
        <f t="shared" si="8"/>
        <v>23</v>
      </c>
      <c r="T287" s="22"/>
      <c r="U287" s="11"/>
      <c r="V287" s="11"/>
      <c r="W287" s="11"/>
      <c r="X287" s="11"/>
      <c r="Y287" s="11">
        <v>1</v>
      </c>
      <c r="Z287" s="11"/>
      <c r="AA287" s="11"/>
      <c r="AB287" s="11">
        <v>1</v>
      </c>
      <c r="AC287" s="11"/>
      <c r="AD287" s="11">
        <v>1</v>
      </c>
      <c r="AE287" s="11">
        <v>1</v>
      </c>
      <c r="AF287" s="11">
        <v>1</v>
      </c>
      <c r="AG287" s="11"/>
      <c r="AH287" s="11"/>
      <c r="AI287" s="11"/>
      <c r="AJ287" s="11">
        <v>1</v>
      </c>
      <c r="AK287" s="11"/>
      <c r="AL287" s="11"/>
      <c r="AM287" s="11"/>
      <c r="AN287" s="11">
        <v>1</v>
      </c>
      <c r="AO287" s="11"/>
      <c r="AP287" s="11"/>
      <c r="AQ287" s="11">
        <v>1</v>
      </c>
      <c r="AR287" s="11"/>
      <c r="AS287" s="11">
        <v>1</v>
      </c>
      <c r="AT287" s="11"/>
      <c r="AU287" s="11"/>
      <c r="AV287" s="11">
        <v>1</v>
      </c>
      <c r="AW287" s="11"/>
      <c r="AX287" s="11"/>
      <c r="AY287" s="11">
        <v>1</v>
      </c>
      <c r="AZ287" s="11">
        <v>1</v>
      </c>
      <c r="BA287" s="11"/>
      <c r="BB287" s="11"/>
      <c r="BC287" s="11"/>
      <c r="BD287" s="11"/>
      <c r="BE287" s="11">
        <v>1</v>
      </c>
      <c r="BF287" s="11"/>
      <c r="BG287" s="11"/>
      <c r="BH287" s="11">
        <v>1</v>
      </c>
      <c r="BI287" s="11"/>
      <c r="BJ287" s="11"/>
      <c r="BK287" s="11"/>
      <c r="BL287" s="11"/>
      <c r="BM287" s="11"/>
      <c r="BN287" s="11"/>
      <c r="BO287" s="11"/>
      <c r="BP287" s="11"/>
      <c r="BQ287" s="11">
        <v>1</v>
      </c>
      <c r="BR287" s="11"/>
      <c r="BS287" s="11">
        <v>1</v>
      </c>
      <c r="BT287" s="11"/>
      <c r="BU287" s="11"/>
      <c r="BV287" s="11"/>
      <c r="BW287" s="11"/>
      <c r="BX287" s="11">
        <v>1</v>
      </c>
      <c r="BY287" s="11">
        <v>1</v>
      </c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04"/>
      <c r="CV287" s="11"/>
      <c r="CW287" s="11"/>
      <c r="CX287" s="11">
        <v>1</v>
      </c>
      <c r="CY287" s="11"/>
      <c r="CZ287" s="11"/>
      <c r="DA287" s="11"/>
      <c r="DB287" s="11">
        <v>1</v>
      </c>
      <c r="DC287" s="11"/>
      <c r="DD287" s="11"/>
      <c r="DE287" s="11"/>
      <c r="DF287" s="11">
        <v>1</v>
      </c>
      <c r="DG287" s="11">
        <v>1</v>
      </c>
      <c r="DH287" s="11"/>
      <c r="DI287" s="11"/>
      <c r="DJ287" s="11"/>
      <c r="DK287" s="11"/>
      <c r="DL287" s="11"/>
      <c r="DM287" s="11">
        <v>1</v>
      </c>
      <c r="DN287" s="11"/>
      <c r="DO287" s="11"/>
      <c r="DP287" s="11"/>
      <c r="DQ287" s="11">
        <v>4403</v>
      </c>
    </row>
    <row r="288" spans="1:121" ht="12.75" customHeight="1">
      <c r="A288" s="8">
        <v>72218</v>
      </c>
      <c r="B288" s="29">
        <v>42444</v>
      </c>
      <c r="C288" s="28" t="s">
        <v>1286</v>
      </c>
      <c r="D288" s="9" t="s">
        <v>194</v>
      </c>
      <c r="E288" s="10" t="s">
        <v>580</v>
      </c>
      <c r="F288" s="11" t="s">
        <v>1287</v>
      </c>
      <c r="G288" s="25" t="s">
        <v>1288</v>
      </c>
      <c r="H288" s="26"/>
      <c r="I288" s="27" t="s">
        <v>107</v>
      </c>
      <c r="J288" s="39" t="s">
        <v>1289</v>
      </c>
      <c r="K288" s="22"/>
      <c r="L288" s="11"/>
      <c r="M288" s="11"/>
      <c r="N288" s="11"/>
      <c r="O288" s="11"/>
      <c r="P288" s="11"/>
      <c r="Q288" s="23">
        <v>1</v>
      </c>
      <c r="R288" s="24"/>
      <c r="S288" s="24">
        <f t="shared" si="8"/>
        <v>13</v>
      </c>
      <c r="T288" s="22"/>
      <c r="U288" s="11"/>
      <c r="V288" s="11"/>
      <c r="W288" s="11"/>
      <c r="X288" s="11"/>
      <c r="Y288" s="11"/>
      <c r="Z288" s="11"/>
      <c r="AA288" s="11"/>
      <c r="AB288" s="11">
        <v>1</v>
      </c>
      <c r="AC288" s="11"/>
      <c r="AD288" s="11">
        <v>1</v>
      </c>
      <c r="AE288" s="11">
        <v>1</v>
      </c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>
        <v>1</v>
      </c>
      <c r="AW288" s="11"/>
      <c r="AX288" s="11"/>
      <c r="AY288" s="11">
        <v>1</v>
      </c>
      <c r="AZ288" s="11"/>
      <c r="BA288" s="11"/>
      <c r="BB288" s="11"/>
      <c r="BC288" s="11"/>
      <c r="BD288" s="11"/>
      <c r="BE288" s="11">
        <v>1</v>
      </c>
      <c r="BF288" s="11"/>
      <c r="BG288" s="11"/>
      <c r="BH288" s="11"/>
      <c r="BI288" s="11"/>
      <c r="BJ288" s="11"/>
      <c r="BK288" s="11"/>
      <c r="BL288" s="11"/>
      <c r="BM288" s="11"/>
      <c r="BN288" s="11">
        <v>1</v>
      </c>
      <c r="BO288" s="11"/>
      <c r="BP288" s="11"/>
      <c r="BQ288" s="11"/>
      <c r="BR288" s="11"/>
      <c r="BS288" s="11"/>
      <c r="BT288" s="11"/>
      <c r="BU288" s="11"/>
      <c r="BV288" s="11"/>
      <c r="BW288" s="11"/>
      <c r="BX288" s="11">
        <v>1</v>
      </c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>
        <v>1</v>
      </c>
      <c r="CM288" s="11"/>
      <c r="CN288" s="11"/>
      <c r="CO288" s="11"/>
      <c r="CP288" s="11"/>
      <c r="CQ288" s="11"/>
      <c r="CR288" s="11"/>
      <c r="CS288" s="11"/>
      <c r="CT288" s="11"/>
      <c r="CU288" s="104"/>
      <c r="CV288" s="11"/>
      <c r="CW288" s="11"/>
      <c r="CX288" s="11">
        <v>1</v>
      </c>
      <c r="CY288" s="11"/>
      <c r="CZ288" s="11"/>
      <c r="DA288" s="11"/>
      <c r="DB288" s="11">
        <v>1</v>
      </c>
      <c r="DC288" s="11"/>
      <c r="DD288" s="11"/>
      <c r="DE288" s="11"/>
      <c r="DF288" s="11"/>
      <c r="DG288" s="11">
        <v>1</v>
      </c>
      <c r="DH288" s="11"/>
      <c r="DI288" s="11"/>
      <c r="DJ288" s="11"/>
      <c r="DK288" s="11"/>
      <c r="DL288" s="11"/>
      <c r="DM288" s="11">
        <v>1</v>
      </c>
      <c r="DN288" s="11"/>
      <c r="DO288" s="11"/>
      <c r="DP288" s="11"/>
      <c r="DQ288" s="11">
        <v>4404</v>
      </c>
    </row>
    <row r="289" spans="1:121" ht="12.75" customHeight="1">
      <c r="A289" s="8">
        <v>72219</v>
      </c>
      <c r="B289" s="29">
        <v>42447</v>
      </c>
      <c r="C289" s="28" t="s">
        <v>1290</v>
      </c>
      <c r="D289" s="9" t="s">
        <v>194</v>
      </c>
      <c r="E289" s="10" t="s">
        <v>235</v>
      </c>
      <c r="F289" s="11" t="s">
        <v>1291</v>
      </c>
      <c r="G289" s="25" t="s">
        <v>1292</v>
      </c>
      <c r="H289" s="26"/>
      <c r="I289" s="27" t="s">
        <v>107</v>
      </c>
      <c r="J289" s="39" t="s">
        <v>1293</v>
      </c>
      <c r="K289" s="22"/>
      <c r="L289" s="11"/>
      <c r="M289" s="11"/>
      <c r="N289" s="11"/>
      <c r="O289" s="11"/>
      <c r="P289" s="11"/>
      <c r="Q289" s="23">
        <v>1</v>
      </c>
      <c r="R289" s="24"/>
      <c r="S289" s="24">
        <f t="shared" si="8"/>
        <v>21</v>
      </c>
      <c r="T289" s="22"/>
      <c r="U289" s="11"/>
      <c r="V289" s="11"/>
      <c r="W289" s="11"/>
      <c r="X289" s="11"/>
      <c r="Y289" s="11">
        <v>1</v>
      </c>
      <c r="Z289" s="11"/>
      <c r="AA289" s="11"/>
      <c r="AB289" s="11">
        <v>1</v>
      </c>
      <c r="AC289" s="11"/>
      <c r="AD289" s="11">
        <v>1</v>
      </c>
      <c r="AE289" s="11">
        <v>1</v>
      </c>
      <c r="AF289" s="11">
        <v>1</v>
      </c>
      <c r="AG289" s="11"/>
      <c r="AH289" s="11"/>
      <c r="AI289" s="11"/>
      <c r="AJ289" s="11">
        <v>1</v>
      </c>
      <c r="AK289" s="11"/>
      <c r="AL289" s="11"/>
      <c r="AM289" s="11"/>
      <c r="AN289" s="11">
        <v>1</v>
      </c>
      <c r="AO289" s="11"/>
      <c r="AP289" s="11"/>
      <c r="AQ289" s="11">
        <v>1</v>
      </c>
      <c r="AR289" s="11"/>
      <c r="AS289" s="11">
        <v>1</v>
      </c>
      <c r="AT289" s="11"/>
      <c r="AU289" s="11"/>
      <c r="AV289" s="11">
        <v>1</v>
      </c>
      <c r="AW289" s="11"/>
      <c r="AX289" s="11"/>
      <c r="AY289" s="11">
        <v>1</v>
      </c>
      <c r="AZ289" s="11">
        <v>1</v>
      </c>
      <c r="BA289" s="11"/>
      <c r="BB289" s="11"/>
      <c r="BC289" s="11"/>
      <c r="BD289" s="11"/>
      <c r="BE289" s="11">
        <v>1</v>
      </c>
      <c r="BF289" s="11"/>
      <c r="BG289" s="11"/>
      <c r="BH289" s="11">
        <v>1</v>
      </c>
      <c r="BI289" s="11"/>
      <c r="BJ289" s="11"/>
      <c r="BK289" s="11"/>
      <c r="BL289" s="11"/>
      <c r="BM289" s="11"/>
      <c r="BN289" s="11">
        <v>1</v>
      </c>
      <c r="BO289" s="11"/>
      <c r="BP289" s="11"/>
      <c r="BQ289" s="11"/>
      <c r="BR289" s="11"/>
      <c r="BS289" s="11"/>
      <c r="BT289" s="11"/>
      <c r="BU289" s="11"/>
      <c r="BV289" s="11"/>
      <c r="BW289" s="11"/>
      <c r="BX289" s="11">
        <v>1</v>
      </c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>
        <v>1</v>
      </c>
      <c r="CM289" s="11"/>
      <c r="CN289" s="11"/>
      <c r="CO289" s="11"/>
      <c r="CP289" s="11"/>
      <c r="CQ289" s="11"/>
      <c r="CR289" s="11"/>
      <c r="CS289" s="11"/>
      <c r="CT289" s="11"/>
      <c r="CU289" s="104"/>
      <c r="CV289" s="11"/>
      <c r="CW289" s="11"/>
      <c r="CX289" s="11">
        <v>1</v>
      </c>
      <c r="CY289" s="11"/>
      <c r="CZ289" s="11"/>
      <c r="DA289" s="11"/>
      <c r="DB289" s="11">
        <v>1</v>
      </c>
      <c r="DC289" s="11"/>
      <c r="DD289" s="11"/>
      <c r="DE289" s="11"/>
      <c r="DF289" s="11"/>
      <c r="DG289" s="11">
        <v>1</v>
      </c>
      <c r="DH289" s="11"/>
      <c r="DI289" s="11"/>
      <c r="DJ289" s="11"/>
      <c r="DK289" s="11"/>
      <c r="DL289" s="11"/>
      <c r="DM289" s="11">
        <v>1</v>
      </c>
      <c r="DN289" s="11"/>
      <c r="DO289" s="11"/>
      <c r="DP289" s="11"/>
      <c r="DQ289" s="11">
        <v>4405</v>
      </c>
    </row>
    <row r="290" spans="1:121" ht="12.75" customHeight="1">
      <c r="A290" s="8">
        <v>72220</v>
      </c>
      <c r="B290" s="29">
        <v>42451</v>
      </c>
      <c r="C290" s="28" t="s">
        <v>1294</v>
      </c>
      <c r="D290" s="9" t="s">
        <v>194</v>
      </c>
      <c r="E290" s="10" t="s">
        <v>1295</v>
      </c>
      <c r="F290" s="11" t="s">
        <v>1296</v>
      </c>
      <c r="G290" s="25" t="s">
        <v>1297</v>
      </c>
      <c r="H290" s="26"/>
      <c r="I290" s="27" t="s">
        <v>106</v>
      </c>
      <c r="J290" s="39" t="s">
        <v>106</v>
      </c>
      <c r="K290" s="22"/>
      <c r="L290" s="11"/>
      <c r="M290" s="11"/>
      <c r="N290" s="11"/>
      <c r="O290" s="11"/>
      <c r="P290" s="11"/>
      <c r="Q290" s="23">
        <v>1</v>
      </c>
      <c r="R290" s="24"/>
      <c r="S290" s="24">
        <f t="shared" si="8"/>
        <v>7</v>
      </c>
      <c r="T290" s="22"/>
      <c r="U290" s="11"/>
      <c r="V290" s="11"/>
      <c r="W290" s="11"/>
      <c r="X290" s="11"/>
      <c r="Y290" s="11"/>
      <c r="Z290" s="11"/>
      <c r="AA290" s="11"/>
      <c r="AB290" s="11">
        <v>1</v>
      </c>
      <c r="AC290" s="11"/>
      <c r="AD290" s="11"/>
      <c r="AE290" s="11">
        <v>1</v>
      </c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>
        <v>1</v>
      </c>
      <c r="AR290" s="11"/>
      <c r="AS290" s="11"/>
      <c r="AT290" s="11"/>
      <c r="AU290" s="11"/>
      <c r="AV290" s="11">
        <v>1</v>
      </c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04"/>
      <c r="CV290" s="11"/>
      <c r="CW290" s="11"/>
      <c r="CX290" s="11"/>
      <c r="CY290" s="11"/>
      <c r="CZ290" s="11"/>
      <c r="DA290" s="11"/>
      <c r="DB290" s="11">
        <v>1</v>
      </c>
      <c r="DC290" s="11"/>
      <c r="DD290" s="11"/>
      <c r="DE290" s="11"/>
      <c r="DF290" s="11">
        <v>1</v>
      </c>
      <c r="DG290" s="11">
        <v>1</v>
      </c>
      <c r="DH290" s="11"/>
      <c r="DI290" s="11"/>
      <c r="DJ290" s="11"/>
      <c r="DK290" s="11"/>
      <c r="DL290" s="11"/>
      <c r="DM290" s="11"/>
      <c r="DN290" s="11"/>
      <c r="DO290" s="11"/>
      <c r="DP290" s="11"/>
      <c r="DQ290" s="11">
        <v>4406</v>
      </c>
    </row>
    <row r="291" spans="1:121" ht="12.75" customHeight="1">
      <c r="A291" s="8">
        <v>72221</v>
      </c>
      <c r="B291" s="29">
        <v>42454</v>
      </c>
      <c r="C291" s="28" t="s">
        <v>1298</v>
      </c>
      <c r="D291" s="9" t="s">
        <v>194</v>
      </c>
      <c r="E291" s="10" t="s">
        <v>419</v>
      </c>
      <c r="F291" s="11" t="s">
        <v>1299</v>
      </c>
      <c r="G291" s="25" t="s">
        <v>1300</v>
      </c>
      <c r="H291" s="26"/>
      <c r="I291" s="27" t="s">
        <v>107</v>
      </c>
      <c r="J291" s="39" t="s">
        <v>1301</v>
      </c>
      <c r="K291" s="22"/>
      <c r="L291" s="11"/>
      <c r="M291" s="11"/>
      <c r="N291" s="11"/>
      <c r="O291" s="11"/>
      <c r="P291" s="11"/>
      <c r="Q291" s="23">
        <v>1</v>
      </c>
      <c r="R291" s="24"/>
      <c r="S291" s="24">
        <f t="shared" si="8"/>
        <v>27</v>
      </c>
      <c r="T291" s="22"/>
      <c r="U291" s="11"/>
      <c r="V291" s="11"/>
      <c r="W291" s="11"/>
      <c r="X291" s="11"/>
      <c r="Y291" s="11">
        <v>1</v>
      </c>
      <c r="Z291" s="11"/>
      <c r="AA291" s="11"/>
      <c r="AB291" s="11">
        <v>1</v>
      </c>
      <c r="AC291" s="11"/>
      <c r="AD291" s="11">
        <v>1</v>
      </c>
      <c r="AE291" s="11">
        <v>1</v>
      </c>
      <c r="AF291" s="11">
        <v>1</v>
      </c>
      <c r="AG291" s="11"/>
      <c r="AH291" s="11"/>
      <c r="AI291" s="11"/>
      <c r="AJ291" s="11">
        <v>1</v>
      </c>
      <c r="AK291" s="11"/>
      <c r="AL291" s="11"/>
      <c r="AM291" s="11"/>
      <c r="AN291" s="11">
        <v>1</v>
      </c>
      <c r="AO291" s="11"/>
      <c r="AP291" s="11"/>
      <c r="AQ291" s="11">
        <v>1</v>
      </c>
      <c r="AR291" s="11"/>
      <c r="AS291" s="11">
        <v>1</v>
      </c>
      <c r="AT291" s="11"/>
      <c r="AU291" s="11"/>
      <c r="AV291" s="11">
        <v>1</v>
      </c>
      <c r="AW291" s="11"/>
      <c r="AX291" s="11"/>
      <c r="AY291" s="11">
        <v>1</v>
      </c>
      <c r="AZ291" s="11">
        <v>1</v>
      </c>
      <c r="BA291" s="11"/>
      <c r="BB291" s="11"/>
      <c r="BC291" s="11"/>
      <c r="BD291" s="11"/>
      <c r="BE291" s="11">
        <v>1</v>
      </c>
      <c r="BF291" s="11"/>
      <c r="BG291" s="11"/>
      <c r="BH291" s="11">
        <v>1</v>
      </c>
      <c r="BI291" s="11"/>
      <c r="BJ291" s="11"/>
      <c r="BK291" s="11"/>
      <c r="BL291" s="11"/>
      <c r="BM291" s="11"/>
      <c r="BN291" s="11">
        <v>1</v>
      </c>
      <c r="BO291" s="11"/>
      <c r="BP291" s="11"/>
      <c r="BQ291" s="11">
        <v>1</v>
      </c>
      <c r="BR291" s="11"/>
      <c r="BS291" s="11">
        <v>1</v>
      </c>
      <c r="BT291" s="11"/>
      <c r="BU291" s="11"/>
      <c r="BV291" s="11"/>
      <c r="BW291" s="11"/>
      <c r="BX291" s="11">
        <v>1</v>
      </c>
      <c r="BY291" s="11">
        <v>1</v>
      </c>
      <c r="BZ291" s="11"/>
      <c r="CA291" s="11"/>
      <c r="CB291" s="11"/>
      <c r="CC291" s="11"/>
      <c r="CD291" s="11"/>
      <c r="CE291" s="11"/>
      <c r="CF291" s="11"/>
      <c r="CG291" s="11"/>
      <c r="CH291" s="11">
        <v>1</v>
      </c>
      <c r="CI291" s="11"/>
      <c r="CJ291" s="11"/>
      <c r="CK291" s="11"/>
      <c r="CL291" s="11">
        <v>1</v>
      </c>
      <c r="CM291" s="11"/>
      <c r="CN291" s="11"/>
      <c r="CO291" s="11"/>
      <c r="CP291" s="11"/>
      <c r="CQ291" s="11"/>
      <c r="CR291" s="11"/>
      <c r="CS291" s="11"/>
      <c r="CT291" s="11"/>
      <c r="CU291" s="104"/>
      <c r="CV291" s="11"/>
      <c r="CW291" s="11">
        <v>1</v>
      </c>
      <c r="CX291" s="11">
        <v>1</v>
      </c>
      <c r="CY291" s="11"/>
      <c r="CZ291" s="11"/>
      <c r="DA291" s="11"/>
      <c r="DB291" s="11">
        <v>1</v>
      </c>
      <c r="DC291" s="11"/>
      <c r="DD291" s="11"/>
      <c r="DE291" s="11"/>
      <c r="DF291" s="11">
        <v>1</v>
      </c>
      <c r="DG291" s="11">
        <v>1</v>
      </c>
      <c r="DH291" s="11"/>
      <c r="DI291" s="11"/>
      <c r="DJ291" s="11"/>
      <c r="DK291" s="11"/>
      <c r="DL291" s="11"/>
      <c r="DM291" s="11">
        <v>1</v>
      </c>
      <c r="DN291" s="11"/>
      <c r="DO291" s="11"/>
      <c r="DP291" s="11"/>
      <c r="DQ291" s="11">
        <v>4407</v>
      </c>
    </row>
    <row r="292" spans="1:121" ht="12.75" customHeight="1">
      <c r="A292" s="8">
        <v>72222</v>
      </c>
      <c r="B292" s="29">
        <v>42461</v>
      </c>
      <c r="C292" s="28" t="s">
        <v>1302</v>
      </c>
      <c r="D292" s="9" t="s">
        <v>194</v>
      </c>
      <c r="E292" s="10" t="s">
        <v>885</v>
      </c>
      <c r="F292" s="11" t="s">
        <v>1303</v>
      </c>
      <c r="G292" s="25" t="s">
        <v>1304</v>
      </c>
      <c r="H292" s="26"/>
      <c r="I292" s="27" t="s">
        <v>107</v>
      </c>
      <c r="J292" s="39" t="s">
        <v>1305</v>
      </c>
      <c r="K292" s="22"/>
      <c r="L292" s="11"/>
      <c r="M292" s="11"/>
      <c r="N292" s="11"/>
      <c r="O292" s="11"/>
      <c r="P292" s="11"/>
      <c r="Q292" s="23">
        <v>1</v>
      </c>
      <c r="R292" s="24"/>
      <c r="S292" s="24">
        <f t="shared" si="8"/>
        <v>17</v>
      </c>
      <c r="T292" s="22"/>
      <c r="U292" s="11"/>
      <c r="V292" s="11"/>
      <c r="W292" s="11"/>
      <c r="X292" s="11"/>
      <c r="Y292" s="11">
        <v>1</v>
      </c>
      <c r="Z292" s="11"/>
      <c r="AA292" s="11"/>
      <c r="AB292" s="11">
        <v>1</v>
      </c>
      <c r="AC292" s="11"/>
      <c r="AD292" s="11">
        <v>1</v>
      </c>
      <c r="AE292" s="11">
        <v>1</v>
      </c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>
        <v>1</v>
      </c>
      <c r="AR292" s="11"/>
      <c r="AS292" s="11"/>
      <c r="AT292" s="11"/>
      <c r="AU292" s="11"/>
      <c r="AV292" s="11">
        <v>1</v>
      </c>
      <c r="AW292" s="11"/>
      <c r="AX292" s="11"/>
      <c r="AY292" s="11">
        <v>1</v>
      </c>
      <c r="AZ292" s="11">
        <v>1</v>
      </c>
      <c r="BA292" s="11"/>
      <c r="BB292" s="11"/>
      <c r="BC292" s="11"/>
      <c r="BD292" s="11"/>
      <c r="BE292" s="11">
        <v>1</v>
      </c>
      <c r="BF292" s="11"/>
      <c r="BG292" s="11"/>
      <c r="BH292" s="11">
        <v>1</v>
      </c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>
        <v>1</v>
      </c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>
        <v>1</v>
      </c>
      <c r="CO292" s="11"/>
      <c r="CP292" s="11"/>
      <c r="CQ292" s="11"/>
      <c r="CR292" s="11"/>
      <c r="CS292" s="11"/>
      <c r="CT292" s="11"/>
      <c r="CU292" s="104"/>
      <c r="CV292" s="11"/>
      <c r="CW292" s="11"/>
      <c r="CX292" s="11">
        <v>1</v>
      </c>
      <c r="CY292" s="11"/>
      <c r="CZ292" s="11"/>
      <c r="DA292" s="11"/>
      <c r="DB292" s="11">
        <v>1</v>
      </c>
      <c r="DC292" s="11"/>
      <c r="DD292" s="11"/>
      <c r="DE292" s="11"/>
      <c r="DF292" s="11">
        <v>1</v>
      </c>
      <c r="DG292" s="11">
        <v>1</v>
      </c>
      <c r="DH292" s="11"/>
      <c r="DI292" s="11"/>
      <c r="DJ292" s="11"/>
      <c r="DK292" s="11"/>
      <c r="DL292" s="11"/>
      <c r="DM292" s="11">
        <v>1</v>
      </c>
      <c r="DN292" s="11"/>
      <c r="DO292" s="11"/>
      <c r="DP292" s="11"/>
      <c r="DQ292" s="11">
        <v>4408</v>
      </c>
    </row>
    <row r="293" spans="1:121" ht="12.75" customHeight="1">
      <c r="A293" s="8">
        <v>72223</v>
      </c>
      <c r="B293" s="29">
        <v>42614</v>
      </c>
      <c r="C293" s="28" t="s">
        <v>1306</v>
      </c>
      <c r="D293" s="9" t="s">
        <v>194</v>
      </c>
      <c r="E293" s="10" t="s">
        <v>552</v>
      </c>
      <c r="F293" s="11" t="s">
        <v>1307</v>
      </c>
      <c r="G293" s="25" t="s">
        <v>1308</v>
      </c>
      <c r="H293" s="26"/>
      <c r="I293" s="27" t="s">
        <v>106</v>
      </c>
      <c r="J293" s="39" t="s">
        <v>106</v>
      </c>
      <c r="K293" s="22"/>
      <c r="L293" s="11"/>
      <c r="M293" s="11"/>
      <c r="N293" s="11"/>
      <c r="O293" s="11"/>
      <c r="P293" s="11"/>
      <c r="Q293" s="23">
        <v>1</v>
      </c>
      <c r="R293" s="24"/>
      <c r="S293" s="24">
        <f t="shared" si="8"/>
        <v>1</v>
      </c>
      <c r="T293" s="22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>
        <v>1</v>
      </c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04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>
        <v>4409</v>
      </c>
    </row>
    <row r="294" spans="1:121" ht="12.75" customHeight="1">
      <c r="A294" s="8">
        <v>72224</v>
      </c>
      <c r="B294" s="29">
        <v>42636</v>
      </c>
      <c r="C294" s="28" t="s">
        <v>1309</v>
      </c>
      <c r="D294" s="9" t="s">
        <v>194</v>
      </c>
      <c r="E294" s="10" t="s">
        <v>355</v>
      </c>
      <c r="F294" s="11" t="s">
        <v>799</v>
      </c>
      <c r="G294" s="25" t="s">
        <v>1310</v>
      </c>
      <c r="H294" s="26"/>
      <c r="I294" s="27" t="s">
        <v>106</v>
      </c>
      <c r="J294" s="39" t="s">
        <v>106</v>
      </c>
      <c r="K294" s="22"/>
      <c r="L294" s="11"/>
      <c r="M294" s="11"/>
      <c r="N294" s="11"/>
      <c r="O294" s="11"/>
      <c r="P294" s="11"/>
      <c r="Q294" s="23">
        <v>1</v>
      </c>
      <c r="R294" s="24"/>
      <c r="S294" s="24">
        <f t="shared" si="8"/>
        <v>1</v>
      </c>
      <c r="T294" s="22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>
        <v>1</v>
      </c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04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>
        <v>4410</v>
      </c>
    </row>
    <row r="295" spans="1:121" ht="12.75" customHeight="1">
      <c r="A295" s="8">
        <v>72225</v>
      </c>
      <c r="B295" s="29">
        <v>42850</v>
      </c>
      <c r="C295" s="28" t="s">
        <v>1311</v>
      </c>
      <c r="D295" s="9" t="s">
        <v>194</v>
      </c>
      <c r="E295" s="10" t="s">
        <v>688</v>
      </c>
      <c r="F295" s="11" t="s">
        <v>1312</v>
      </c>
      <c r="G295" s="25" t="s">
        <v>1313</v>
      </c>
      <c r="H295" s="26"/>
      <c r="I295" s="27" t="s">
        <v>107</v>
      </c>
      <c r="J295" s="39" t="s">
        <v>1314</v>
      </c>
      <c r="K295" s="22"/>
      <c r="L295" s="11"/>
      <c r="M295" s="11"/>
      <c r="N295" s="11"/>
      <c r="O295" s="11"/>
      <c r="P295" s="11"/>
      <c r="Q295" s="23">
        <v>1</v>
      </c>
      <c r="R295" s="24"/>
      <c r="S295" s="24">
        <f t="shared" si="8"/>
        <v>13</v>
      </c>
      <c r="T295" s="22"/>
      <c r="U295" s="11"/>
      <c r="V295" s="11"/>
      <c r="W295" s="11"/>
      <c r="X295" s="11"/>
      <c r="Y295" s="11">
        <v>1</v>
      </c>
      <c r="Z295" s="11"/>
      <c r="AA295" s="11"/>
      <c r="AB295" s="11">
        <v>1</v>
      </c>
      <c r="AC295" s="11"/>
      <c r="AD295" s="11"/>
      <c r="AE295" s="11">
        <v>1</v>
      </c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>
        <v>1</v>
      </c>
      <c r="AW295" s="11"/>
      <c r="AX295" s="11"/>
      <c r="AY295" s="11">
        <v>1</v>
      </c>
      <c r="AZ295" s="11"/>
      <c r="BA295" s="11"/>
      <c r="BB295" s="11"/>
      <c r="BC295" s="11"/>
      <c r="BD295" s="11"/>
      <c r="BE295" s="11">
        <v>1</v>
      </c>
      <c r="BF295" s="11"/>
      <c r="BG295" s="11"/>
      <c r="BH295" s="11">
        <v>1</v>
      </c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>
        <v>1</v>
      </c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04"/>
      <c r="CV295" s="11"/>
      <c r="CW295" s="11"/>
      <c r="CX295" s="11">
        <v>1</v>
      </c>
      <c r="CY295" s="11"/>
      <c r="CZ295" s="11"/>
      <c r="DA295" s="11"/>
      <c r="DB295" s="11">
        <v>1</v>
      </c>
      <c r="DC295" s="11"/>
      <c r="DD295" s="11"/>
      <c r="DE295" s="11"/>
      <c r="DF295" s="11">
        <v>1</v>
      </c>
      <c r="DG295" s="11">
        <v>1</v>
      </c>
      <c r="DH295" s="11"/>
      <c r="DI295" s="11"/>
      <c r="DJ295" s="11"/>
      <c r="DK295" s="11"/>
      <c r="DL295" s="11"/>
      <c r="DM295" s="11">
        <v>1</v>
      </c>
      <c r="DN295" s="11"/>
      <c r="DO295" s="11"/>
      <c r="DP295" s="11"/>
      <c r="DQ295" s="11">
        <v>4411</v>
      </c>
    </row>
    <row r="296" spans="1:121" ht="12.75" customHeight="1">
      <c r="A296" s="8">
        <v>72226</v>
      </c>
      <c r="B296" s="29">
        <v>42885</v>
      </c>
      <c r="C296" s="28" t="s">
        <v>1315</v>
      </c>
      <c r="D296" s="9" t="s">
        <v>194</v>
      </c>
      <c r="E296" s="10" t="s">
        <v>330</v>
      </c>
      <c r="F296" s="11" t="s">
        <v>1316</v>
      </c>
      <c r="G296" s="25" t="s">
        <v>1317</v>
      </c>
      <c r="H296" s="26"/>
      <c r="I296" s="27" t="s">
        <v>106</v>
      </c>
      <c r="J296" s="39" t="s">
        <v>106</v>
      </c>
      <c r="K296" s="22"/>
      <c r="L296" s="11"/>
      <c r="M296" s="11"/>
      <c r="N296" s="11"/>
      <c r="O296" s="11"/>
      <c r="P296" s="11"/>
      <c r="Q296" s="23">
        <v>1</v>
      </c>
      <c r="R296" s="24"/>
      <c r="S296" s="24">
        <f t="shared" si="8"/>
        <v>14</v>
      </c>
      <c r="T296" s="22"/>
      <c r="U296" s="11"/>
      <c r="V296" s="11"/>
      <c r="W296" s="11"/>
      <c r="X296" s="11"/>
      <c r="Y296" s="11">
        <v>1</v>
      </c>
      <c r="Z296" s="11"/>
      <c r="AA296" s="11"/>
      <c r="AB296" s="11">
        <v>1</v>
      </c>
      <c r="AC296" s="11"/>
      <c r="AD296" s="11"/>
      <c r="AE296" s="11">
        <v>1</v>
      </c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>
        <v>1</v>
      </c>
      <c r="AW296" s="11"/>
      <c r="AX296" s="11"/>
      <c r="AY296" s="11">
        <v>1</v>
      </c>
      <c r="AZ296" s="11">
        <v>1</v>
      </c>
      <c r="BA296" s="11"/>
      <c r="BB296" s="11"/>
      <c r="BC296" s="11"/>
      <c r="BD296" s="11"/>
      <c r="BE296" s="11">
        <v>1</v>
      </c>
      <c r="BF296" s="11"/>
      <c r="BG296" s="11"/>
      <c r="BH296" s="11">
        <v>1</v>
      </c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>
        <v>1</v>
      </c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04"/>
      <c r="CV296" s="11"/>
      <c r="CW296" s="11"/>
      <c r="CX296" s="11">
        <v>1</v>
      </c>
      <c r="CY296" s="11"/>
      <c r="CZ296" s="11"/>
      <c r="DA296" s="11"/>
      <c r="DB296" s="11">
        <v>1</v>
      </c>
      <c r="DC296" s="11"/>
      <c r="DD296" s="11"/>
      <c r="DE296" s="11"/>
      <c r="DF296" s="11">
        <v>1</v>
      </c>
      <c r="DG296" s="11">
        <v>1</v>
      </c>
      <c r="DH296" s="11"/>
      <c r="DI296" s="11"/>
      <c r="DJ296" s="11"/>
      <c r="DK296" s="11"/>
      <c r="DL296" s="11"/>
      <c r="DM296" s="11">
        <v>1</v>
      </c>
      <c r="DN296" s="11"/>
      <c r="DO296" s="11"/>
      <c r="DP296" s="11"/>
      <c r="DQ296" s="11">
        <v>4412</v>
      </c>
    </row>
    <row r="297" spans="1:121" ht="12.75" customHeight="1">
      <c r="A297" s="8">
        <v>72227</v>
      </c>
      <c r="B297" s="29">
        <v>42963</v>
      </c>
      <c r="C297" s="28" t="s">
        <v>1318</v>
      </c>
      <c r="D297" s="9" t="s">
        <v>194</v>
      </c>
      <c r="E297" s="10" t="s">
        <v>419</v>
      </c>
      <c r="F297" s="11" t="s">
        <v>1319</v>
      </c>
      <c r="G297" s="25" t="s">
        <v>1320</v>
      </c>
      <c r="H297" s="26"/>
      <c r="I297" s="27" t="s">
        <v>106</v>
      </c>
      <c r="J297" s="39" t="s">
        <v>106</v>
      </c>
      <c r="K297" s="22"/>
      <c r="L297" s="11"/>
      <c r="M297" s="11"/>
      <c r="N297" s="11"/>
      <c r="O297" s="11"/>
      <c r="P297" s="11"/>
      <c r="Q297" s="23">
        <v>1</v>
      </c>
      <c r="R297" s="24"/>
      <c r="S297" s="24">
        <f t="shared" si="8"/>
        <v>3</v>
      </c>
      <c r="T297" s="22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>
        <v>1</v>
      </c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04"/>
      <c r="CV297" s="11"/>
      <c r="CW297" s="11"/>
      <c r="CX297" s="11">
        <v>1</v>
      </c>
      <c r="CY297" s="11"/>
      <c r="CZ297" s="11"/>
      <c r="DA297" s="11"/>
      <c r="DB297" s="11"/>
      <c r="DC297" s="11"/>
      <c r="DD297" s="11"/>
      <c r="DE297" s="11"/>
      <c r="DF297" s="11">
        <v>1</v>
      </c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>
        <v>4413</v>
      </c>
    </row>
    <row r="298" spans="1:121" ht="12.75" customHeight="1">
      <c r="A298" s="8">
        <v>72228</v>
      </c>
      <c r="B298" s="29">
        <v>42969</v>
      </c>
      <c r="C298" s="28" t="s">
        <v>1321</v>
      </c>
      <c r="D298" s="9" t="s">
        <v>194</v>
      </c>
      <c r="E298" s="10" t="s">
        <v>235</v>
      </c>
      <c r="F298" s="11" t="s">
        <v>1322</v>
      </c>
      <c r="G298" s="25" t="s">
        <v>1323</v>
      </c>
      <c r="H298" s="26"/>
      <c r="I298" s="27" t="s">
        <v>106</v>
      </c>
      <c r="J298" s="39" t="s">
        <v>106</v>
      </c>
      <c r="K298" s="22"/>
      <c r="L298" s="11"/>
      <c r="M298" s="11"/>
      <c r="N298" s="11"/>
      <c r="O298" s="11"/>
      <c r="P298" s="11"/>
      <c r="Q298" s="23">
        <v>1</v>
      </c>
      <c r="R298" s="24"/>
      <c r="S298" s="24">
        <f t="shared" si="8"/>
        <v>1</v>
      </c>
      <c r="T298" s="22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>
        <v>1</v>
      </c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04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>
        <v>4414</v>
      </c>
    </row>
    <row r="299" spans="1:121" ht="12.75" customHeight="1">
      <c r="A299" s="8">
        <v>72229</v>
      </c>
      <c r="B299" s="29">
        <v>43020</v>
      </c>
      <c r="C299" s="28" t="s">
        <v>1324</v>
      </c>
      <c r="D299" s="9" t="s">
        <v>194</v>
      </c>
      <c r="E299" s="10" t="s">
        <v>580</v>
      </c>
      <c r="F299" s="11" t="s">
        <v>1325</v>
      </c>
      <c r="G299" s="25" t="s">
        <v>1326</v>
      </c>
      <c r="H299" s="26"/>
      <c r="I299" s="27" t="s">
        <v>106</v>
      </c>
      <c r="J299" s="39" t="s">
        <v>106</v>
      </c>
      <c r="K299" s="22"/>
      <c r="L299" s="11"/>
      <c r="M299" s="11"/>
      <c r="N299" s="11"/>
      <c r="O299" s="11"/>
      <c r="P299" s="11"/>
      <c r="Q299" s="23">
        <v>1</v>
      </c>
      <c r="R299" s="24"/>
      <c r="S299" s="24">
        <f t="shared" si="8"/>
        <v>2</v>
      </c>
      <c r="T299" s="22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04"/>
      <c r="CV299" s="11"/>
      <c r="CW299" s="11"/>
      <c r="CX299" s="11">
        <v>1</v>
      </c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>
        <v>1</v>
      </c>
      <c r="DK299" s="11"/>
      <c r="DL299" s="11"/>
      <c r="DM299" s="11"/>
      <c r="DN299" s="11"/>
      <c r="DO299" s="11"/>
      <c r="DP299" s="11"/>
      <c r="DQ299" s="11">
        <v>4415</v>
      </c>
    </row>
    <row r="300" spans="1:121" ht="12.75" customHeight="1">
      <c r="A300" s="8">
        <v>72230</v>
      </c>
      <c r="B300" s="29">
        <v>43200</v>
      </c>
      <c r="C300" s="28" t="s">
        <v>1327</v>
      </c>
      <c r="D300" s="9" t="s">
        <v>194</v>
      </c>
      <c r="E300" s="10" t="s">
        <v>419</v>
      </c>
      <c r="F300" s="11" t="s">
        <v>1328</v>
      </c>
      <c r="G300" s="25" t="s">
        <v>1329</v>
      </c>
      <c r="H300" s="26"/>
      <c r="I300" s="27" t="s">
        <v>107</v>
      </c>
      <c r="J300" s="39" t="s">
        <v>1330</v>
      </c>
      <c r="K300" s="22"/>
      <c r="L300" s="11"/>
      <c r="M300" s="11"/>
      <c r="N300" s="11"/>
      <c r="O300" s="11"/>
      <c r="P300" s="11"/>
      <c r="Q300" s="23">
        <v>1</v>
      </c>
      <c r="R300" s="24"/>
      <c r="S300" s="24">
        <f t="shared" si="8"/>
        <v>14</v>
      </c>
      <c r="T300" s="22"/>
      <c r="U300" s="11"/>
      <c r="V300" s="11"/>
      <c r="W300" s="11"/>
      <c r="X300" s="11"/>
      <c r="Y300" s="11">
        <v>1</v>
      </c>
      <c r="Z300" s="11"/>
      <c r="AA300" s="11"/>
      <c r="AB300" s="11">
        <v>1</v>
      </c>
      <c r="AC300" s="11"/>
      <c r="AD300" s="11"/>
      <c r="AE300" s="11">
        <v>1</v>
      </c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>
        <v>1</v>
      </c>
      <c r="AW300" s="11"/>
      <c r="AX300" s="11"/>
      <c r="AY300" s="11">
        <v>1</v>
      </c>
      <c r="AZ300" s="11">
        <v>1</v>
      </c>
      <c r="BA300" s="11"/>
      <c r="BB300" s="11"/>
      <c r="BC300" s="11"/>
      <c r="BD300" s="11"/>
      <c r="BE300" s="11">
        <v>1</v>
      </c>
      <c r="BF300" s="11"/>
      <c r="BG300" s="11"/>
      <c r="BH300" s="11">
        <v>1</v>
      </c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>
        <v>1</v>
      </c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04"/>
      <c r="CV300" s="11"/>
      <c r="CW300" s="11"/>
      <c r="CX300" s="11">
        <v>1</v>
      </c>
      <c r="CY300" s="11"/>
      <c r="CZ300" s="11"/>
      <c r="DA300" s="11"/>
      <c r="DB300" s="11">
        <v>1</v>
      </c>
      <c r="DC300" s="11"/>
      <c r="DD300" s="11"/>
      <c r="DE300" s="11"/>
      <c r="DF300" s="11">
        <v>1</v>
      </c>
      <c r="DG300" s="11">
        <v>1</v>
      </c>
      <c r="DH300" s="11"/>
      <c r="DI300" s="11"/>
      <c r="DJ300" s="11"/>
      <c r="DK300" s="11"/>
      <c r="DL300" s="11"/>
      <c r="DM300" s="11">
        <v>1</v>
      </c>
      <c r="DN300" s="11"/>
      <c r="DO300" s="11"/>
      <c r="DP300" s="11"/>
      <c r="DQ300" s="11">
        <v>4416</v>
      </c>
    </row>
    <row r="301" spans="1:121" ht="12.75" customHeight="1">
      <c r="A301" s="8">
        <v>72231</v>
      </c>
      <c r="B301" s="29">
        <v>43215</v>
      </c>
      <c r="C301" s="28" t="s">
        <v>1331</v>
      </c>
      <c r="D301" s="9" t="s">
        <v>194</v>
      </c>
      <c r="E301" s="10" t="s">
        <v>308</v>
      </c>
      <c r="F301" s="11" t="s">
        <v>1332</v>
      </c>
      <c r="G301" s="25" t="s">
        <v>1333</v>
      </c>
      <c r="H301" s="26"/>
      <c r="I301" s="27" t="s">
        <v>107</v>
      </c>
      <c r="J301" s="39" t="s">
        <v>1334</v>
      </c>
      <c r="K301" s="22"/>
      <c r="L301" s="11"/>
      <c r="M301" s="11"/>
      <c r="N301" s="11"/>
      <c r="O301" s="11"/>
      <c r="P301" s="11"/>
      <c r="Q301" s="23">
        <v>1</v>
      </c>
      <c r="R301" s="24"/>
      <c r="S301" s="24">
        <f t="shared" si="8"/>
        <v>14</v>
      </c>
      <c r="T301" s="22"/>
      <c r="U301" s="11"/>
      <c r="V301" s="11"/>
      <c r="W301" s="11"/>
      <c r="X301" s="11"/>
      <c r="Y301" s="11">
        <v>1</v>
      </c>
      <c r="Z301" s="11"/>
      <c r="AA301" s="11"/>
      <c r="AB301" s="11">
        <v>1</v>
      </c>
      <c r="AC301" s="11"/>
      <c r="AD301" s="11"/>
      <c r="AE301" s="11">
        <v>1</v>
      </c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>
        <v>1</v>
      </c>
      <c r="AW301" s="11"/>
      <c r="AX301" s="11"/>
      <c r="AY301" s="11">
        <v>1</v>
      </c>
      <c r="AZ301" s="11">
        <v>1</v>
      </c>
      <c r="BA301" s="11"/>
      <c r="BB301" s="11"/>
      <c r="BC301" s="11"/>
      <c r="BD301" s="11"/>
      <c r="BE301" s="11">
        <v>1</v>
      </c>
      <c r="BF301" s="11"/>
      <c r="BG301" s="11"/>
      <c r="BH301" s="11">
        <v>1</v>
      </c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>
        <v>1</v>
      </c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04"/>
      <c r="CV301" s="11"/>
      <c r="CW301" s="11"/>
      <c r="CX301" s="11">
        <v>1</v>
      </c>
      <c r="CY301" s="11"/>
      <c r="CZ301" s="11"/>
      <c r="DA301" s="11"/>
      <c r="DB301" s="11">
        <v>1</v>
      </c>
      <c r="DC301" s="11"/>
      <c r="DD301" s="11"/>
      <c r="DE301" s="11"/>
      <c r="DF301" s="11">
        <v>1</v>
      </c>
      <c r="DG301" s="11">
        <v>1</v>
      </c>
      <c r="DH301" s="11"/>
      <c r="DI301" s="11"/>
      <c r="DJ301" s="11"/>
      <c r="DK301" s="11"/>
      <c r="DL301" s="11"/>
      <c r="DM301" s="11">
        <v>1</v>
      </c>
      <c r="DN301" s="11"/>
      <c r="DO301" s="11"/>
      <c r="DP301" s="11"/>
      <c r="DQ301" s="11">
        <v>4417</v>
      </c>
    </row>
    <row r="302" spans="1:121" ht="12.75" customHeight="1">
      <c r="A302" s="8">
        <v>72232</v>
      </c>
      <c r="B302" s="29">
        <v>43229</v>
      </c>
      <c r="C302" s="28" t="s">
        <v>1335</v>
      </c>
      <c r="D302" s="9" t="s">
        <v>194</v>
      </c>
      <c r="E302" s="10" t="s">
        <v>419</v>
      </c>
      <c r="F302" s="11" t="s">
        <v>1336</v>
      </c>
      <c r="G302" s="25" t="s">
        <v>1337</v>
      </c>
      <c r="H302" s="26"/>
      <c r="I302" s="27" t="s">
        <v>106</v>
      </c>
      <c r="J302" s="39" t="s">
        <v>106</v>
      </c>
      <c r="K302" s="22"/>
      <c r="L302" s="11"/>
      <c r="M302" s="11"/>
      <c r="N302" s="11"/>
      <c r="O302" s="11"/>
      <c r="P302" s="11"/>
      <c r="Q302" s="23">
        <v>1</v>
      </c>
      <c r="R302" s="24"/>
      <c r="S302" s="24">
        <f t="shared" si="8"/>
        <v>12</v>
      </c>
      <c r="T302" s="22"/>
      <c r="U302" s="11"/>
      <c r="V302" s="11"/>
      <c r="W302" s="11"/>
      <c r="X302" s="11"/>
      <c r="Y302" s="11"/>
      <c r="Z302" s="11"/>
      <c r="AA302" s="11"/>
      <c r="AB302" s="11">
        <v>1</v>
      </c>
      <c r="AC302" s="11"/>
      <c r="AD302" s="11"/>
      <c r="AE302" s="11">
        <v>1</v>
      </c>
      <c r="AF302" s="11"/>
      <c r="AG302" s="11"/>
      <c r="AH302" s="11"/>
      <c r="AI302" s="11"/>
      <c r="AJ302" s="11"/>
      <c r="AK302" s="11"/>
      <c r="AL302" s="11"/>
      <c r="AM302" s="11"/>
      <c r="AN302" s="11">
        <v>1</v>
      </c>
      <c r="AO302" s="11"/>
      <c r="AP302" s="11"/>
      <c r="AQ302" s="11" t="s">
        <v>1338</v>
      </c>
      <c r="AR302" s="11"/>
      <c r="AS302" s="11"/>
      <c r="AT302" s="11"/>
      <c r="AU302" s="11"/>
      <c r="AV302" s="11">
        <v>1</v>
      </c>
      <c r="AW302" s="11"/>
      <c r="AX302" s="11"/>
      <c r="AY302" s="11"/>
      <c r="AZ302" s="11"/>
      <c r="BA302" s="11"/>
      <c r="BB302" s="11"/>
      <c r="BC302" s="11"/>
      <c r="BD302" s="11"/>
      <c r="BE302" s="11">
        <v>1</v>
      </c>
      <c r="BF302" s="11"/>
      <c r="BG302" s="11"/>
      <c r="BH302" s="11">
        <v>1</v>
      </c>
      <c r="BI302" s="11"/>
      <c r="BJ302" s="11"/>
      <c r="BK302" s="11"/>
      <c r="BL302" s="11"/>
      <c r="BM302" s="11">
        <v>1</v>
      </c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>
        <v>1</v>
      </c>
      <c r="CE302" s="11"/>
      <c r="CF302" s="11"/>
      <c r="CG302" s="11"/>
      <c r="CH302" s="11"/>
      <c r="CI302" s="11"/>
      <c r="CJ302" s="11"/>
      <c r="CK302" s="11"/>
      <c r="CL302" s="11"/>
      <c r="CM302" s="11"/>
      <c r="CN302" s="11">
        <v>1</v>
      </c>
      <c r="CO302" s="11"/>
      <c r="CP302" s="11"/>
      <c r="CQ302" s="11"/>
      <c r="CR302" s="11"/>
      <c r="CS302" s="11"/>
      <c r="CT302" s="11"/>
      <c r="CU302" s="104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>
        <v>1</v>
      </c>
      <c r="DG302" s="11">
        <v>1</v>
      </c>
      <c r="DH302" s="11"/>
      <c r="DI302" s="11"/>
      <c r="DJ302" s="11"/>
      <c r="DK302" s="11"/>
      <c r="DL302" s="11"/>
      <c r="DM302" s="11">
        <v>1</v>
      </c>
      <c r="DN302" s="11"/>
      <c r="DO302" s="11"/>
      <c r="DP302" s="11"/>
      <c r="DQ302" s="11">
        <v>4418</v>
      </c>
    </row>
    <row r="303" spans="1:121" ht="12.75" customHeight="1">
      <c r="A303" s="8">
        <v>72233</v>
      </c>
      <c r="B303" s="29">
        <v>43279</v>
      </c>
      <c r="C303" s="28" t="s">
        <v>1339</v>
      </c>
      <c r="D303" s="9" t="s">
        <v>194</v>
      </c>
      <c r="E303" s="10" t="s">
        <v>1340</v>
      </c>
      <c r="F303" s="11" t="s">
        <v>339</v>
      </c>
      <c r="G303" s="25" t="s">
        <v>1341</v>
      </c>
      <c r="H303" s="26"/>
      <c r="I303" s="27" t="s">
        <v>106</v>
      </c>
      <c r="J303" s="39" t="s">
        <v>106</v>
      </c>
      <c r="K303" s="22"/>
      <c r="L303" s="11"/>
      <c r="M303" s="11"/>
      <c r="N303" s="11"/>
      <c r="O303" s="11"/>
      <c r="P303" s="11"/>
      <c r="Q303" s="23">
        <v>1</v>
      </c>
      <c r="R303" s="24"/>
      <c r="S303" s="24">
        <f t="shared" si="8"/>
        <v>3</v>
      </c>
      <c r="T303" s="22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>
        <v>1</v>
      </c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04"/>
      <c r="CV303" s="11"/>
      <c r="CW303" s="11"/>
      <c r="CX303" s="11">
        <v>1</v>
      </c>
      <c r="CY303" s="11"/>
      <c r="CZ303" s="11"/>
      <c r="DA303" s="11"/>
      <c r="DB303" s="11"/>
      <c r="DC303" s="11"/>
      <c r="DD303" s="11"/>
      <c r="DE303" s="11"/>
      <c r="DF303" s="11"/>
      <c r="DG303" s="11">
        <v>1</v>
      </c>
      <c r="DH303" s="11"/>
      <c r="DI303" s="11"/>
      <c r="DJ303" s="11"/>
      <c r="DK303" s="11"/>
      <c r="DL303" s="11"/>
      <c r="DM303" s="11"/>
      <c r="DN303" s="11"/>
      <c r="DO303" s="11"/>
      <c r="DP303" s="11"/>
      <c r="DQ303" s="11">
        <v>4419</v>
      </c>
    </row>
    <row r="304" spans="1:121" ht="12.75" customHeight="1">
      <c r="A304" s="8">
        <v>72234</v>
      </c>
      <c r="B304" s="29">
        <v>43279</v>
      </c>
      <c r="C304" s="28" t="s">
        <v>1342</v>
      </c>
      <c r="D304" s="9" t="s">
        <v>194</v>
      </c>
      <c r="E304" s="10" t="s">
        <v>419</v>
      </c>
      <c r="F304" s="11" t="s">
        <v>1343</v>
      </c>
      <c r="G304" s="25" t="s">
        <v>1344</v>
      </c>
      <c r="H304" s="26"/>
      <c r="I304" s="27" t="s">
        <v>106</v>
      </c>
      <c r="J304" s="39" t="s">
        <v>106</v>
      </c>
      <c r="K304" s="22"/>
      <c r="L304" s="11"/>
      <c r="M304" s="11"/>
      <c r="N304" s="11"/>
      <c r="O304" s="11"/>
      <c r="P304" s="11"/>
      <c r="Q304" s="23">
        <v>1</v>
      </c>
      <c r="R304" s="24"/>
      <c r="S304" s="24">
        <f t="shared" si="8"/>
        <v>1</v>
      </c>
      <c r="T304" s="22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>
        <v>1</v>
      </c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04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>
        <v>4420</v>
      </c>
    </row>
    <row r="305" spans="1:121" ht="12.75" customHeight="1">
      <c r="A305" s="8">
        <v>72235</v>
      </c>
      <c r="B305" s="29">
        <v>43572</v>
      </c>
      <c r="C305" s="28" t="s">
        <v>1351</v>
      </c>
      <c r="D305" s="9" t="s">
        <v>194</v>
      </c>
      <c r="E305" s="10" t="s">
        <v>235</v>
      </c>
      <c r="F305" s="11" t="s">
        <v>1352</v>
      </c>
      <c r="G305" s="25" t="s">
        <v>1353</v>
      </c>
      <c r="H305" s="26"/>
      <c r="I305" s="27" t="s">
        <v>106</v>
      </c>
      <c r="J305" s="39" t="s">
        <v>106</v>
      </c>
      <c r="K305" s="22"/>
      <c r="L305" s="11"/>
      <c r="M305" s="11"/>
      <c r="N305" s="11"/>
      <c r="O305" s="11"/>
      <c r="P305" s="11"/>
      <c r="Q305" s="23">
        <v>1</v>
      </c>
      <c r="R305" s="24"/>
      <c r="S305" s="24">
        <f t="shared" si="8"/>
        <v>3</v>
      </c>
      <c r="T305" s="22"/>
      <c r="U305" s="11"/>
      <c r="V305" s="11"/>
      <c r="W305" s="11"/>
      <c r="X305" s="11"/>
      <c r="Y305" s="11"/>
      <c r="Z305" s="11"/>
      <c r="AA305" s="11"/>
      <c r="AB305" s="11">
        <v>1</v>
      </c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>
        <v>1</v>
      </c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04"/>
      <c r="CV305" s="11"/>
      <c r="CW305" s="11"/>
      <c r="CX305" s="11">
        <v>1</v>
      </c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>
        <v>4423</v>
      </c>
    </row>
    <row r="306" spans="1:121" ht="12.75" customHeight="1">
      <c r="A306" s="8">
        <v>72236</v>
      </c>
      <c r="B306" s="29">
        <v>43505</v>
      </c>
      <c r="C306" s="28" t="s">
        <v>1345</v>
      </c>
      <c r="D306" s="9" t="s">
        <v>194</v>
      </c>
      <c r="E306" s="10" t="s">
        <v>419</v>
      </c>
      <c r="F306" s="11" t="s">
        <v>1346</v>
      </c>
      <c r="G306" s="25" t="s">
        <v>1347</v>
      </c>
      <c r="H306" s="26"/>
      <c r="I306" s="27" t="s">
        <v>106</v>
      </c>
      <c r="J306" s="39" t="s">
        <v>106</v>
      </c>
      <c r="K306" s="22"/>
      <c r="L306" s="11"/>
      <c r="M306" s="11"/>
      <c r="N306" s="11"/>
      <c r="O306" s="11"/>
      <c r="P306" s="11"/>
      <c r="Q306" s="23">
        <v>1</v>
      </c>
      <c r="R306" s="24"/>
      <c r="S306" s="24">
        <f t="shared" si="8"/>
        <v>5</v>
      </c>
      <c r="T306" s="22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>
        <v>1</v>
      </c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>
        <v>1</v>
      </c>
      <c r="AW306" s="11"/>
      <c r="AX306" s="11"/>
      <c r="AY306" s="11"/>
      <c r="AZ306" s="11"/>
      <c r="BA306" s="11"/>
      <c r="BB306" s="11"/>
      <c r="BC306" s="11"/>
      <c r="BD306" s="11"/>
      <c r="BE306" s="11">
        <v>1</v>
      </c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04"/>
      <c r="CV306" s="11"/>
      <c r="CW306" s="11"/>
      <c r="CX306" s="11">
        <v>1</v>
      </c>
      <c r="CY306" s="11"/>
      <c r="CZ306" s="11"/>
      <c r="DA306" s="11"/>
      <c r="DB306" s="11"/>
      <c r="DC306" s="11"/>
      <c r="DD306" s="11"/>
      <c r="DE306" s="11"/>
      <c r="DF306" s="11"/>
      <c r="DG306" s="11">
        <v>1</v>
      </c>
      <c r="DH306" s="11"/>
      <c r="DI306" s="11"/>
      <c r="DJ306" s="11"/>
      <c r="DK306" s="11"/>
      <c r="DL306" s="11"/>
      <c r="DM306" s="11"/>
      <c r="DN306" s="11"/>
      <c r="DO306" s="11"/>
      <c r="DP306" s="11"/>
      <c r="DQ306" s="11">
        <v>4421</v>
      </c>
    </row>
    <row r="307" spans="1:121" ht="12.75" customHeight="1">
      <c r="A307" s="8">
        <v>72237</v>
      </c>
      <c r="B307" s="29">
        <v>43533</v>
      </c>
      <c r="C307" s="28" t="s">
        <v>1348</v>
      </c>
      <c r="D307" s="9" t="s">
        <v>194</v>
      </c>
      <c r="E307" s="10" t="s">
        <v>407</v>
      </c>
      <c r="F307" s="11" t="s">
        <v>1349</v>
      </c>
      <c r="G307" s="25" t="s">
        <v>1350</v>
      </c>
      <c r="H307" s="26"/>
      <c r="I307" s="27" t="s">
        <v>106</v>
      </c>
      <c r="J307" s="39" t="s">
        <v>106</v>
      </c>
      <c r="K307" s="22"/>
      <c r="L307" s="11"/>
      <c r="M307" s="11"/>
      <c r="N307" s="11"/>
      <c r="O307" s="11"/>
      <c r="P307" s="11"/>
      <c r="Q307" s="23">
        <v>1</v>
      </c>
      <c r="R307" s="24"/>
      <c r="S307" s="24">
        <f t="shared" si="8"/>
        <v>2</v>
      </c>
      <c r="T307" s="22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>
        <v>1</v>
      </c>
      <c r="AW307" s="11"/>
      <c r="AX307" s="11"/>
      <c r="AY307" s="11"/>
      <c r="AZ307" s="11"/>
      <c r="BA307" s="11"/>
      <c r="BB307" s="11"/>
      <c r="BC307" s="11"/>
      <c r="BD307" s="11"/>
      <c r="BE307" s="11">
        <v>1</v>
      </c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04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>
        <v>4422</v>
      </c>
    </row>
    <row r="308" spans="1:121" ht="12.75" customHeight="1">
      <c r="A308" s="8">
        <v>72238</v>
      </c>
      <c r="B308" s="29">
        <v>43753</v>
      </c>
      <c r="C308" s="28" t="s">
        <v>1354</v>
      </c>
      <c r="D308" s="9" t="s">
        <v>194</v>
      </c>
      <c r="E308" s="10" t="s">
        <v>885</v>
      </c>
      <c r="F308" s="11" t="s">
        <v>1355</v>
      </c>
      <c r="G308" s="25" t="s">
        <v>1356</v>
      </c>
      <c r="H308" s="26"/>
      <c r="I308" s="27" t="s">
        <v>106</v>
      </c>
      <c r="J308" s="39" t="s">
        <v>106</v>
      </c>
      <c r="K308" s="22"/>
      <c r="L308" s="11"/>
      <c r="M308" s="11"/>
      <c r="N308" s="11"/>
      <c r="O308" s="11"/>
      <c r="P308" s="11"/>
      <c r="Q308" s="23">
        <v>1</v>
      </c>
      <c r="R308" s="24"/>
      <c r="S308" s="24">
        <f t="shared" si="8"/>
        <v>1</v>
      </c>
      <c r="T308" s="22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>
        <v>1</v>
      </c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04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>
        <v>4424</v>
      </c>
    </row>
    <row r="309" spans="1:121" ht="12.75" customHeight="1">
      <c r="A309" s="8" t="s">
        <v>1357</v>
      </c>
      <c r="B309" s="59">
        <v>43971</v>
      </c>
      <c r="C309" s="28" t="s">
        <v>1358</v>
      </c>
      <c r="D309" s="9" t="s">
        <v>194</v>
      </c>
      <c r="E309" s="10" t="s">
        <v>419</v>
      </c>
      <c r="F309" s="11" t="s">
        <v>1359</v>
      </c>
      <c r="G309" s="25" t="s">
        <v>1360</v>
      </c>
      <c r="H309" s="26"/>
      <c r="I309" s="27" t="s">
        <v>106</v>
      </c>
      <c r="J309" s="39" t="s">
        <v>106</v>
      </c>
      <c r="K309" s="22"/>
      <c r="L309" s="11"/>
      <c r="M309" s="11"/>
      <c r="N309" s="11"/>
      <c r="O309" s="11"/>
      <c r="P309" s="11"/>
      <c r="Q309" s="23">
        <v>1</v>
      </c>
      <c r="R309" s="24" t="s">
        <v>121</v>
      </c>
      <c r="S309" s="24">
        <f t="shared" si="8"/>
      </c>
      <c r="T309" s="22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04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>
        <v>4425</v>
      </c>
    </row>
    <row r="310" spans="1:121" ht="12.75" customHeight="1">
      <c r="A310" s="8" t="s">
        <v>1361</v>
      </c>
      <c r="B310" s="59">
        <v>43970</v>
      </c>
      <c r="C310" s="28" t="s">
        <v>1362</v>
      </c>
      <c r="D310" s="9" t="s">
        <v>194</v>
      </c>
      <c r="E310" s="10" t="s">
        <v>419</v>
      </c>
      <c r="F310" s="11" t="s">
        <v>1363</v>
      </c>
      <c r="G310" s="25" t="s">
        <v>1364</v>
      </c>
      <c r="H310" s="26"/>
      <c r="I310" s="27" t="s">
        <v>106</v>
      </c>
      <c r="J310" s="39" t="s">
        <v>106</v>
      </c>
      <c r="K310" s="22"/>
      <c r="L310" s="11"/>
      <c r="M310" s="11"/>
      <c r="N310" s="11"/>
      <c r="O310" s="11"/>
      <c r="P310" s="11"/>
      <c r="Q310" s="23">
        <v>1</v>
      </c>
      <c r="R310" s="24"/>
      <c r="S310" s="24">
        <f t="shared" si="8"/>
        <v>1</v>
      </c>
      <c r="T310" s="22"/>
      <c r="U310" s="11"/>
      <c r="V310" s="11"/>
      <c r="W310" s="11"/>
      <c r="X310" s="11"/>
      <c r="Y310" s="11"/>
      <c r="Z310" s="11"/>
      <c r="AA310" s="11"/>
      <c r="AB310" s="11">
        <v>1</v>
      </c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04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>
        <v>4426</v>
      </c>
    </row>
    <row r="311" spans="1:121" ht="12.75" customHeight="1">
      <c r="A311" s="8" t="s">
        <v>1365</v>
      </c>
      <c r="B311" s="29">
        <v>43870</v>
      </c>
      <c r="C311" s="28" t="s">
        <v>1366</v>
      </c>
      <c r="D311" s="9" t="s">
        <v>194</v>
      </c>
      <c r="E311" s="10" t="s">
        <v>1367</v>
      </c>
      <c r="F311" s="11" t="s">
        <v>1368</v>
      </c>
      <c r="G311" s="25" t="s">
        <v>1369</v>
      </c>
      <c r="H311" s="26"/>
      <c r="I311" s="27" t="s">
        <v>106</v>
      </c>
      <c r="J311" s="39" t="s">
        <v>106</v>
      </c>
      <c r="K311" s="22"/>
      <c r="L311" s="11"/>
      <c r="M311" s="11"/>
      <c r="N311" s="11"/>
      <c r="O311" s="11"/>
      <c r="P311" s="11"/>
      <c r="Q311" s="23">
        <v>1</v>
      </c>
      <c r="R311" s="24"/>
      <c r="S311" s="24">
        <f t="shared" si="8"/>
        <v>1</v>
      </c>
      <c r="T311" s="22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>
        <v>1</v>
      </c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04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>
        <v>4427</v>
      </c>
    </row>
    <row r="312" spans="1:121" ht="12.75" customHeight="1">
      <c r="A312" s="8" t="s">
        <v>1370</v>
      </c>
      <c r="B312" s="59">
        <v>44302</v>
      </c>
      <c r="C312" s="28" t="s">
        <v>1371</v>
      </c>
      <c r="D312" s="9" t="s">
        <v>194</v>
      </c>
      <c r="E312" s="10" t="s">
        <v>1372</v>
      </c>
      <c r="F312" s="11" t="s">
        <v>1373</v>
      </c>
      <c r="G312" s="25" t="s">
        <v>1374</v>
      </c>
      <c r="H312" s="26"/>
      <c r="I312" s="27" t="s">
        <v>106</v>
      </c>
      <c r="J312" s="39" t="s">
        <v>106</v>
      </c>
      <c r="K312" s="22"/>
      <c r="L312" s="11"/>
      <c r="M312" s="11"/>
      <c r="N312" s="11"/>
      <c r="O312" s="11"/>
      <c r="P312" s="11"/>
      <c r="Q312" s="23">
        <v>1</v>
      </c>
      <c r="R312" s="24"/>
      <c r="S312" s="24">
        <f t="shared" si="8"/>
        <v>1</v>
      </c>
      <c r="T312" s="22"/>
      <c r="U312" s="11">
        <v>1</v>
      </c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04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>
        <v>4428</v>
      </c>
    </row>
    <row r="313" spans="1:121" ht="12.75" customHeight="1">
      <c r="A313" s="8" t="s">
        <v>1375</v>
      </c>
      <c r="B313" s="29">
        <v>44358</v>
      </c>
      <c r="C313" s="28" t="s">
        <v>1376</v>
      </c>
      <c r="D313" s="9" t="s">
        <v>194</v>
      </c>
      <c r="E313" s="10" t="s">
        <v>527</v>
      </c>
      <c r="F313" s="11" t="s">
        <v>1377</v>
      </c>
      <c r="G313" s="25" t="s">
        <v>1378</v>
      </c>
      <c r="H313" s="26"/>
      <c r="I313" s="27" t="s">
        <v>106</v>
      </c>
      <c r="J313" s="39" t="s">
        <v>106</v>
      </c>
      <c r="K313" s="22"/>
      <c r="L313" s="11"/>
      <c r="M313" s="11"/>
      <c r="N313" s="11"/>
      <c r="O313" s="11"/>
      <c r="P313" s="11"/>
      <c r="Q313" s="23">
        <v>1</v>
      </c>
      <c r="R313" s="24"/>
      <c r="S313" s="24">
        <f t="shared" si="8"/>
        <v>1</v>
      </c>
      <c r="T313" s="22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>
        <v>1</v>
      </c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04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>
        <v>4429</v>
      </c>
    </row>
    <row r="314" spans="1:121" ht="12.75" customHeight="1">
      <c r="A314" s="8">
        <v>72244</v>
      </c>
      <c r="B314" s="59">
        <v>44390</v>
      </c>
      <c r="C314" s="28" t="s">
        <v>1379</v>
      </c>
      <c r="D314" s="9" t="s">
        <v>194</v>
      </c>
      <c r="E314" s="10" t="s">
        <v>1380</v>
      </c>
      <c r="F314" s="11" t="s">
        <v>1381</v>
      </c>
      <c r="G314" s="25" t="s">
        <v>1382</v>
      </c>
      <c r="H314" s="26"/>
      <c r="I314" s="27" t="s">
        <v>106</v>
      </c>
      <c r="J314" s="39" t="s">
        <v>106</v>
      </c>
      <c r="K314" s="22"/>
      <c r="L314" s="11"/>
      <c r="M314" s="11"/>
      <c r="N314" s="11"/>
      <c r="O314" s="11"/>
      <c r="P314" s="11"/>
      <c r="Q314" s="23">
        <v>1</v>
      </c>
      <c r="R314" s="24"/>
      <c r="S314" s="24">
        <f t="shared" si="8"/>
        <v>15</v>
      </c>
      <c r="T314" s="22"/>
      <c r="U314" s="11"/>
      <c r="V314" s="11"/>
      <c r="W314" s="11"/>
      <c r="X314" s="11"/>
      <c r="Y314" s="11"/>
      <c r="Z314" s="11"/>
      <c r="AA314" s="11">
        <v>1</v>
      </c>
      <c r="AB314" s="11"/>
      <c r="AC314" s="11">
        <v>1</v>
      </c>
      <c r="AD314" s="11">
        <v>1</v>
      </c>
      <c r="AE314" s="11"/>
      <c r="AF314" s="11"/>
      <c r="AG314" s="11"/>
      <c r="AH314" s="11"/>
      <c r="AI314" s="11"/>
      <c r="AJ314" s="11"/>
      <c r="AK314" s="11"/>
      <c r="AL314" s="11"/>
      <c r="AM314" s="11">
        <v>1</v>
      </c>
      <c r="AN314" s="11"/>
      <c r="AO314" s="11"/>
      <c r="AP314" s="11"/>
      <c r="AQ314" s="11"/>
      <c r="AR314" s="11">
        <v>1</v>
      </c>
      <c r="AS314" s="11"/>
      <c r="AT314" s="11"/>
      <c r="AU314" s="11">
        <v>1</v>
      </c>
      <c r="AV314" s="11"/>
      <c r="AW314" s="11">
        <v>1</v>
      </c>
      <c r="AX314" s="11"/>
      <c r="AY314" s="11"/>
      <c r="AZ314" s="11"/>
      <c r="BA314" s="11"/>
      <c r="BB314" s="11"/>
      <c r="BC314" s="11"/>
      <c r="BD314" s="11">
        <v>1</v>
      </c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>
        <v>1</v>
      </c>
      <c r="BT314" s="11"/>
      <c r="BU314" s="11"/>
      <c r="BV314" s="11"/>
      <c r="BW314" s="11"/>
      <c r="BX314" s="11">
        <v>1</v>
      </c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04"/>
      <c r="CV314" s="11"/>
      <c r="CW314" s="11">
        <v>1</v>
      </c>
      <c r="CX314" s="11"/>
      <c r="CY314" s="11"/>
      <c r="CZ314" s="11"/>
      <c r="DA314" s="11">
        <v>1</v>
      </c>
      <c r="DB314" s="11"/>
      <c r="DC314" s="11"/>
      <c r="DD314" s="11"/>
      <c r="DE314" s="11">
        <v>1</v>
      </c>
      <c r="DF314" s="11">
        <v>1</v>
      </c>
      <c r="DG314" s="11"/>
      <c r="DH314" s="11"/>
      <c r="DI314" s="11"/>
      <c r="DJ314" s="11"/>
      <c r="DK314" s="11"/>
      <c r="DL314" s="11">
        <v>1</v>
      </c>
      <c r="DM314" s="11"/>
      <c r="DN314" s="11"/>
      <c r="DO314" s="11"/>
      <c r="DP314" s="11"/>
      <c r="DQ314" s="11">
        <v>4430</v>
      </c>
    </row>
    <row r="315" spans="1:121" ht="12.75" customHeight="1">
      <c r="A315" s="8" t="s">
        <v>1415</v>
      </c>
      <c r="B315" s="29">
        <v>44662</v>
      </c>
      <c r="C315" s="28" t="s">
        <v>1416</v>
      </c>
      <c r="D315" s="9" t="s">
        <v>194</v>
      </c>
      <c r="E315" s="10" t="s">
        <v>235</v>
      </c>
      <c r="F315" s="11" t="s">
        <v>1417</v>
      </c>
      <c r="G315" s="25" t="s">
        <v>1418</v>
      </c>
      <c r="H315" s="26"/>
      <c r="I315" s="27" t="s">
        <v>106</v>
      </c>
      <c r="J315" s="39" t="s">
        <v>106</v>
      </c>
      <c r="K315" s="22"/>
      <c r="L315" s="11"/>
      <c r="M315" s="11"/>
      <c r="N315" s="11"/>
      <c r="O315" s="11"/>
      <c r="P315" s="11"/>
      <c r="Q315" s="23">
        <v>1</v>
      </c>
      <c r="R315" s="24"/>
      <c r="S315" s="24">
        <f t="shared" si="8"/>
        <v>2</v>
      </c>
      <c r="T315" s="22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>
        <v>1</v>
      </c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04"/>
      <c r="CV315" s="11"/>
      <c r="CW315" s="11"/>
      <c r="CX315" s="11">
        <v>1</v>
      </c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</row>
    <row r="316" spans="1:121" ht="12.75" customHeight="1">
      <c r="A316" s="8" t="s">
        <v>1419</v>
      </c>
      <c r="B316" s="29">
        <v>44662</v>
      </c>
      <c r="C316" s="28" t="s">
        <v>650</v>
      </c>
      <c r="D316" s="9" t="s">
        <v>194</v>
      </c>
      <c r="E316" s="10" t="s">
        <v>651</v>
      </c>
      <c r="F316" s="11" t="s">
        <v>652</v>
      </c>
      <c r="G316" s="25" t="s">
        <v>1420</v>
      </c>
      <c r="H316" s="26"/>
      <c r="I316" s="27" t="s">
        <v>113</v>
      </c>
      <c r="J316" s="39" t="s">
        <v>654</v>
      </c>
      <c r="K316" s="22"/>
      <c r="L316" s="11"/>
      <c r="M316" s="11"/>
      <c r="N316" s="11"/>
      <c r="O316" s="11"/>
      <c r="P316" s="11"/>
      <c r="Q316" s="23">
        <v>1</v>
      </c>
      <c r="R316"/>
      <c r="S316" s="24">
        <f t="shared" si="8"/>
        <v>16</v>
      </c>
      <c r="T316" s="22"/>
      <c r="U316" s="11"/>
      <c r="V316" s="11"/>
      <c r="W316" s="11"/>
      <c r="X316" s="11"/>
      <c r="Y316" s="11">
        <v>1</v>
      </c>
      <c r="Z316" s="11"/>
      <c r="AA316" s="11"/>
      <c r="AB316" s="11">
        <v>1</v>
      </c>
      <c r="AC316" s="11"/>
      <c r="AD316" s="11">
        <v>1</v>
      </c>
      <c r="AE316" s="11"/>
      <c r="AF316" s="11"/>
      <c r="AG316" s="11"/>
      <c r="AH316" s="11"/>
      <c r="AI316" s="11"/>
      <c r="AJ316" s="11"/>
      <c r="AK316" s="11"/>
      <c r="AL316" s="11"/>
      <c r="AM316" s="11"/>
      <c r="AN316" s="11">
        <v>1</v>
      </c>
      <c r="AO316" s="11"/>
      <c r="AP316" s="11"/>
      <c r="AQ316" s="11">
        <v>1</v>
      </c>
      <c r="AR316" s="11"/>
      <c r="AS316" s="11"/>
      <c r="AT316" s="11"/>
      <c r="AU316" s="11">
        <v>1</v>
      </c>
      <c r="AV316" s="11">
        <v>1</v>
      </c>
      <c r="AW316" s="11"/>
      <c r="AX316" s="11"/>
      <c r="AY316" s="11"/>
      <c r="AZ316" s="11"/>
      <c r="BA316" s="11"/>
      <c r="BB316" s="11"/>
      <c r="BC316" s="11"/>
      <c r="BD316" s="11"/>
      <c r="BE316" s="11">
        <v>1</v>
      </c>
      <c r="BF316" s="11"/>
      <c r="BG316" s="11"/>
      <c r="BH316" s="11">
        <v>1</v>
      </c>
      <c r="BI316" s="11"/>
      <c r="BJ316" s="11"/>
      <c r="BK316" s="11">
        <v>1</v>
      </c>
      <c r="BL316" s="11"/>
      <c r="BM316" s="11">
        <v>1</v>
      </c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>
        <v>1</v>
      </c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04"/>
      <c r="CV316" s="11"/>
      <c r="CW316" s="11"/>
      <c r="CX316" s="11"/>
      <c r="CY316" s="11"/>
      <c r="CZ316" s="11"/>
      <c r="DA316" s="11"/>
      <c r="DB316" s="11">
        <v>1</v>
      </c>
      <c r="DC316" s="11"/>
      <c r="DD316" s="11"/>
      <c r="DE316" s="11"/>
      <c r="DF316" s="11">
        <v>1</v>
      </c>
      <c r="DG316" s="11">
        <v>1</v>
      </c>
      <c r="DH316" s="11"/>
      <c r="DI316" s="11"/>
      <c r="DJ316" s="11"/>
      <c r="DK316" s="11"/>
      <c r="DL316" s="11"/>
      <c r="DM316" s="11">
        <v>1</v>
      </c>
      <c r="DN316" s="11"/>
      <c r="DO316" s="11"/>
      <c r="DP316" s="11"/>
      <c r="DQ316" s="11">
        <v>4230</v>
      </c>
    </row>
    <row r="317" spans="1:121" ht="12.75" customHeight="1">
      <c r="A317" s="8" t="s">
        <v>1421</v>
      </c>
      <c r="B317" s="29">
        <v>44775</v>
      </c>
      <c r="C317" s="28" t="s">
        <v>1422</v>
      </c>
      <c r="D317" s="9" t="s">
        <v>194</v>
      </c>
      <c r="E317" s="10" t="s">
        <v>1423</v>
      </c>
      <c r="F317" s="11" t="s">
        <v>1424</v>
      </c>
      <c r="G317" s="25" t="s">
        <v>1425</v>
      </c>
      <c r="H317" s="26"/>
      <c r="I317" s="27" t="s">
        <v>106</v>
      </c>
      <c r="J317" s="39" t="s">
        <v>106</v>
      </c>
      <c r="K317" s="22"/>
      <c r="L317" s="11"/>
      <c r="M317" s="11"/>
      <c r="N317" s="11"/>
      <c r="O317" s="11"/>
      <c r="P317" s="11"/>
      <c r="Q317" s="23">
        <v>1</v>
      </c>
      <c r="R317" s="24"/>
      <c r="S317" s="24">
        <f t="shared" si="8"/>
        <v>6</v>
      </c>
      <c r="T317" s="22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>
        <v>1</v>
      </c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>
        <v>1</v>
      </c>
      <c r="AW317" s="11"/>
      <c r="AX317" s="11"/>
      <c r="AY317" s="11"/>
      <c r="AZ317" s="11"/>
      <c r="BA317" s="11"/>
      <c r="BB317" s="11"/>
      <c r="BC317" s="11"/>
      <c r="BD317" s="11"/>
      <c r="BE317" s="11">
        <v>1</v>
      </c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04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>
        <v>1</v>
      </c>
      <c r="DG317" s="11">
        <v>1</v>
      </c>
      <c r="DH317" s="11"/>
      <c r="DI317" s="11"/>
      <c r="DJ317" s="11"/>
      <c r="DK317" s="11"/>
      <c r="DL317" s="11"/>
      <c r="DM317" s="11">
        <v>1</v>
      </c>
      <c r="DN317" s="11"/>
      <c r="DO317" s="11"/>
      <c r="DP317" s="11"/>
      <c r="DQ317" s="11"/>
    </row>
    <row r="318" spans="1:121" ht="12.75" customHeight="1">
      <c r="A318" s="8" t="s">
        <v>1426</v>
      </c>
      <c r="B318" s="29">
        <v>45008</v>
      </c>
      <c r="C318" s="28" t="s">
        <v>1431</v>
      </c>
      <c r="D318" s="9" t="s">
        <v>194</v>
      </c>
      <c r="E318" s="10" t="s">
        <v>1427</v>
      </c>
      <c r="F318" s="11" t="s">
        <v>1428</v>
      </c>
      <c r="G318" s="25" t="s">
        <v>1429</v>
      </c>
      <c r="H318" s="26"/>
      <c r="I318" s="27" t="s">
        <v>106</v>
      </c>
      <c r="J318" s="39" t="s">
        <v>106</v>
      </c>
      <c r="K318" s="22"/>
      <c r="L318" s="11"/>
      <c r="M318" s="11"/>
      <c r="N318" s="11"/>
      <c r="O318" s="11"/>
      <c r="P318" s="11"/>
      <c r="Q318" s="23">
        <v>1</v>
      </c>
      <c r="R318" s="24"/>
      <c r="S318" s="24">
        <f t="shared" si="8"/>
        <v>1</v>
      </c>
      <c r="T318" s="22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>
        <v>1</v>
      </c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04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</row>
    <row r="319" spans="1:121" ht="12.75" customHeight="1">
      <c r="A319" s="8" t="s">
        <v>1430</v>
      </c>
      <c r="B319" s="29">
        <v>45008</v>
      </c>
      <c r="C319" s="28" t="s">
        <v>1432</v>
      </c>
      <c r="D319" s="9" t="s">
        <v>194</v>
      </c>
      <c r="E319" s="10" t="s">
        <v>1427</v>
      </c>
      <c r="F319" s="11" t="s">
        <v>1433</v>
      </c>
      <c r="G319" s="25" t="s">
        <v>1434</v>
      </c>
      <c r="H319" s="26"/>
      <c r="I319" s="27" t="s">
        <v>106</v>
      </c>
      <c r="J319" s="39" t="s">
        <v>106</v>
      </c>
      <c r="K319" s="22"/>
      <c r="L319" s="11"/>
      <c r="M319" s="11"/>
      <c r="N319" s="11"/>
      <c r="O319" s="11"/>
      <c r="P319" s="11"/>
      <c r="Q319" s="23">
        <v>1</v>
      </c>
      <c r="R319" s="24"/>
      <c r="S319" s="24">
        <f t="shared" si="8"/>
        <v>1</v>
      </c>
      <c r="T319" s="22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>
        <v>1</v>
      </c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04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</row>
    <row r="320" spans="1:121" ht="12.75" customHeight="1">
      <c r="A320" s="8" t="s">
        <v>1435</v>
      </c>
      <c r="B320" s="29">
        <v>45022</v>
      </c>
      <c r="C320" s="28" t="s">
        <v>1436</v>
      </c>
      <c r="D320" s="9" t="s">
        <v>194</v>
      </c>
      <c r="E320" s="10" t="s">
        <v>355</v>
      </c>
      <c r="F320" s="11" t="s">
        <v>1437</v>
      </c>
      <c r="G320" s="25" t="s">
        <v>1438</v>
      </c>
      <c r="H320" s="26"/>
      <c r="I320" s="27" t="s">
        <v>106</v>
      </c>
      <c r="J320" s="39" t="s">
        <v>106</v>
      </c>
      <c r="K320" s="22"/>
      <c r="L320" s="11"/>
      <c r="M320" s="11"/>
      <c r="N320" s="11"/>
      <c r="O320" s="11"/>
      <c r="P320" s="11"/>
      <c r="Q320" s="23">
        <v>1</v>
      </c>
      <c r="R320" s="24"/>
      <c r="S320" s="24">
        <f t="shared" si="8"/>
        <v>2</v>
      </c>
      <c r="T320" s="22"/>
      <c r="U320" s="11"/>
      <c r="V320" s="11"/>
      <c r="W320" s="11"/>
      <c r="X320" s="11"/>
      <c r="Y320" s="11">
        <v>1</v>
      </c>
      <c r="Z320" s="11">
        <v>1</v>
      </c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04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</row>
    <row r="321" spans="1:121" ht="12.75" customHeight="1">
      <c r="A321" s="8" t="s">
        <v>1439</v>
      </c>
      <c r="B321" s="29">
        <v>45125</v>
      </c>
      <c r="C321" s="28" t="s">
        <v>1440</v>
      </c>
      <c r="D321" s="9" t="s">
        <v>194</v>
      </c>
      <c r="E321" s="10" t="s">
        <v>817</v>
      </c>
      <c r="F321" s="11" t="s">
        <v>1441</v>
      </c>
      <c r="G321" s="25" t="s">
        <v>1442</v>
      </c>
      <c r="H321" s="26"/>
      <c r="I321" s="27" t="s">
        <v>106</v>
      </c>
      <c r="J321" s="39" t="s">
        <v>106</v>
      </c>
      <c r="K321" s="22"/>
      <c r="L321" s="11"/>
      <c r="M321" s="11"/>
      <c r="N321" s="11"/>
      <c r="O321" s="11"/>
      <c r="P321" s="11"/>
      <c r="Q321" s="23">
        <v>1</v>
      </c>
      <c r="R321" s="24"/>
      <c r="S321" s="24">
        <f t="shared" si="8"/>
        <v>1</v>
      </c>
      <c r="T321" s="22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>
        <v>1</v>
      </c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04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</row>
    <row r="322" spans="1:121" ht="12.75" customHeight="1">
      <c r="A322" s="8" t="s">
        <v>1443</v>
      </c>
      <c r="B322" s="29">
        <v>45132</v>
      </c>
      <c r="C322" s="28" t="s">
        <v>1444</v>
      </c>
      <c r="D322" s="9" t="s">
        <v>194</v>
      </c>
      <c r="E322" s="10" t="s">
        <v>552</v>
      </c>
      <c r="F322" s="11" t="s">
        <v>1445</v>
      </c>
      <c r="G322" s="25" t="s">
        <v>1446</v>
      </c>
      <c r="H322" s="26"/>
      <c r="I322" s="27" t="s">
        <v>106</v>
      </c>
      <c r="J322" s="39" t="s">
        <v>106</v>
      </c>
      <c r="K322" s="22"/>
      <c r="L322" s="11"/>
      <c r="M322" s="11"/>
      <c r="N322" s="11"/>
      <c r="O322" s="11"/>
      <c r="P322" s="11"/>
      <c r="Q322" s="23">
        <v>1</v>
      </c>
      <c r="R322" s="24"/>
      <c r="S322" s="24">
        <f t="shared" si="8"/>
        <v>1</v>
      </c>
      <c r="T322" s="22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>
        <v>1</v>
      </c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04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</row>
    <row r="323" spans="1:121" ht="12.75" customHeight="1">
      <c r="A323" s="8" t="s">
        <v>1448</v>
      </c>
      <c r="B323" s="29">
        <v>45134</v>
      </c>
      <c r="C323" s="28" t="s">
        <v>1449</v>
      </c>
      <c r="D323" s="9" t="s">
        <v>194</v>
      </c>
      <c r="E323" s="10" t="s">
        <v>559</v>
      </c>
      <c r="F323" s="11" t="s">
        <v>1451</v>
      </c>
      <c r="G323" s="25" t="s">
        <v>1450</v>
      </c>
      <c r="H323" s="26"/>
      <c r="I323" s="27" t="s">
        <v>106</v>
      </c>
      <c r="J323" s="39" t="s">
        <v>106</v>
      </c>
      <c r="K323" s="22"/>
      <c r="L323" s="11"/>
      <c r="M323" s="11"/>
      <c r="N323" s="11"/>
      <c r="O323" s="11"/>
      <c r="P323" s="11"/>
      <c r="Q323" s="23">
        <v>1</v>
      </c>
      <c r="R323" s="24"/>
      <c r="S323" s="24">
        <f t="shared" si="8"/>
        <v>4</v>
      </c>
      <c r="T323" s="22"/>
      <c r="U323" s="11"/>
      <c r="V323" s="11"/>
      <c r="W323" s="11"/>
      <c r="X323" s="11"/>
      <c r="Y323" s="11"/>
      <c r="Z323" s="11"/>
      <c r="AA323" s="11"/>
      <c r="AB323" s="11"/>
      <c r="AC323" s="11"/>
      <c r="AD323" s="11">
        <v>1</v>
      </c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>
        <v>1</v>
      </c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04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>
        <v>1</v>
      </c>
      <c r="DH323" s="11"/>
      <c r="DI323" s="11"/>
      <c r="DJ323" s="11"/>
      <c r="DK323" s="11"/>
      <c r="DL323" s="11"/>
      <c r="DM323" s="11">
        <v>1</v>
      </c>
      <c r="DN323" s="11"/>
      <c r="DO323" s="11"/>
      <c r="DP323" s="11"/>
      <c r="DQ323" s="11"/>
    </row>
    <row r="324" spans="1:121" ht="12.75" customHeight="1">
      <c r="A324" s="8" t="s">
        <v>1452</v>
      </c>
      <c r="B324" s="29">
        <v>45142</v>
      </c>
      <c r="C324" s="28" t="s">
        <v>1453</v>
      </c>
      <c r="D324" s="9" t="s">
        <v>194</v>
      </c>
      <c r="E324" s="10" t="s">
        <v>1454</v>
      </c>
      <c r="F324" s="11" t="s">
        <v>1455</v>
      </c>
      <c r="G324" s="25" t="s">
        <v>1456</v>
      </c>
      <c r="H324" s="26"/>
      <c r="I324" s="27" t="s">
        <v>106</v>
      </c>
      <c r="J324" s="39" t="s">
        <v>106</v>
      </c>
      <c r="K324" s="22"/>
      <c r="L324" s="11"/>
      <c r="M324" s="11"/>
      <c r="N324" s="11"/>
      <c r="O324" s="11"/>
      <c r="P324" s="11"/>
      <c r="Q324" s="23">
        <v>1</v>
      </c>
      <c r="R324" s="24"/>
      <c r="S324" s="24">
        <f t="shared" si="8"/>
        <v>1</v>
      </c>
      <c r="T324" s="22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>
        <v>1</v>
      </c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04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</row>
    <row r="325" spans="1:121" ht="12.75" customHeight="1">
      <c r="A325" s="8" t="s">
        <v>1457</v>
      </c>
      <c r="B325" s="29">
        <v>45271</v>
      </c>
      <c r="C325" s="28" t="s">
        <v>1458</v>
      </c>
      <c r="D325" s="9" t="s">
        <v>194</v>
      </c>
      <c r="E325" s="10" t="s">
        <v>235</v>
      </c>
      <c r="F325" s="11" t="s">
        <v>1459</v>
      </c>
      <c r="G325" s="25" t="s">
        <v>1460</v>
      </c>
      <c r="H325" s="26"/>
      <c r="I325" s="27" t="s">
        <v>106</v>
      </c>
      <c r="J325" s="39" t="s">
        <v>106</v>
      </c>
      <c r="K325" s="22"/>
      <c r="L325" s="11"/>
      <c r="M325" s="11"/>
      <c r="N325" s="11"/>
      <c r="O325" s="11"/>
      <c r="P325" s="11"/>
      <c r="Q325" s="23">
        <v>1</v>
      </c>
      <c r="R325" s="24"/>
      <c r="S325" s="24">
        <f t="shared" si="8"/>
        <v>3</v>
      </c>
      <c r="T325" s="22"/>
      <c r="U325" s="11"/>
      <c r="V325" s="11"/>
      <c r="W325" s="11"/>
      <c r="X325" s="11"/>
      <c r="Y325" s="11"/>
      <c r="Z325" s="11">
        <v>1</v>
      </c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>
        <v>1</v>
      </c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>
        <v>1</v>
      </c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04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</row>
    <row r="326" spans="1:121" ht="12.75" customHeight="1">
      <c r="A326" s="8" t="s">
        <v>1461</v>
      </c>
      <c r="B326" s="29">
        <v>45331</v>
      </c>
      <c r="C326" s="28" t="s">
        <v>1462</v>
      </c>
      <c r="D326" s="9" t="s">
        <v>194</v>
      </c>
      <c r="E326" s="10" t="s">
        <v>1427</v>
      </c>
      <c r="F326" s="11" t="s">
        <v>1463</v>
      </c>
      <c r="G326" s="25" t="s">
        <v>1464</v>
      </c>
      <c r="H326" s="26"/>
      <c r="I326" s="27" t="s">
        <v>106</v>
      </c>
      <c r="J326" s="39" t="s">
        <v>106</v>
      </c>
      <c r="K326" s="22"/>
      <c r="L326" s="11"/>
      <c r="M326" s="11"/>
      <c r="N326" s="11"/>
      <c r="O326" s="11"/>
      <c r="P326" s="11"/>
      <c r="Q326" s="23">
        <v>1</v>
      </c>
      <c r="R326" s="24"/>
      <c r="S326" s="24">
        <f t="shared" si="8"/>
        <v>3</v>
      </c>
      <c r="T326" s="22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>
        <v>1</v>
      </c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>
        <v>1</v>
      </c>
      <c r="BQ326" s="11"/>
      <c r="BR326" s="11">
        <v>1</v>
      </c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04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</row>
    <row r="327" spans="1:121" ht="12.75" customHeight="1">
      <c r="A327" s="8"/>
      <c r="B327" s="29"/>
      <c r="C327" s="28"/>
      <c r="D327" s="9"/>
      <c r="E327" s="10"/>
      <c r="F327" s="11"/>
      <c r="G327" s="25"/>
      <c r="H327" s="26"/>
      <c r="I327" s="27"/>
      <c r="J327" s="39"/>
      <c r="K327" s="22"/>
      <c r="L327" s="11"/>
      <c r="M327" s="11"/>
      <c r="N327" s="11"/>
      <c r="O327" s="11"/>
      <c r="P327" s="11"/>
      <c r="Q327" s="23"/>
      <c r="R327" s="24"/>
      <c r="S327" s="24"/>
      <c r="T327" s="22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04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</row>
    <row r="328" spans="1:121" ht="12.75" customHeight="1">
      <c r="A328" s="8"/>
      <c r="B328" s="29"/>
      <c r="C328" s="28"/>
      <c r="D328" s="9"/>
      <c r="E328" s="10"/>
      <c r="F328" s="11"/>
      <c r="G328" s="25"/>
      <c r="H328" s="26"/>
      <c r="I328" s="27"/>
      <c r="J328" s="39"/>
      <c r="K328" s="22"/>
      <c r="L328" s="11"/>
      <c r="M328" s="11"/>
      <c r="N328" s="11"/>
      <c r="O328" s="11"/>
      <c r="P328" s="11"/>
      <c r="Q328" s="23"/>
      <c r="R328" s="24"/>
      <c r="S328" s="24"/>
      <c r="T328" s="22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04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</row>
    <row r="329" spans="1:121" ht="12.75" customHeight="1">
      <c r="A329" s="8"/>
      <c r="B329" s="29"/>
      <c r="C329" s="28"/>
      <c r="D329" s="9"/>
      <c r="E329" s="10"/>
      <c r="F329" s="11"/>
      <c r="G329" s="25"/>
      <c r="H329" s="26"/>
      <c r="I329" s="27"/>
      <c r="J329" s="39"/>
      <c r="K329" s="22"/>
      <c r="L329" s="11"/>
      <c r="M329" s="11"/>
      <c r="N329" s="11"/>
      <c r="O329" s="11"/>
      <c r="P329" s="11"/>
      <c r="Q329" s="23"/>
      <c r="R329" s="24"/>
      <c r="S329" s="24"/>
      <c r="T329" s="22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04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</row>
    <row r="330" spans="1:121" ht="12.75" customHeight="1">
      <c r="A330" s="8"/>
      <c r="B330" s="29"/>
      <c r="C330" s="28"/>
      <c r="D330" s="9"/>
      <c r="E330" s="10"/>
      <c r="F330" s="11"/>
      <c r="G330" s="25"/>
      <c r="H330" s="26"/>
      <c r="I330" s="27"/>
      <c r="J330" s="39"/>
      <c r="K330" s="22"/>
      <c r="L330" s="11"/>
      <c r="M330" s="11"/>
      <c r="N330" s="11"/>
      <c r="O330" s="11"/>
      <c r="P330" s="11"/>
      <c r="Q330" s="23"/>
      <c r="R330" s="24"/>
      <c r="S330" s="24"/>
      <c r="T330" s="22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04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</row>
    <row r="331" spans="1:121" ht="12.75" customHeight="1">
      <c r="A331" s="8"/>
      <c r="B331" s="29"/>
      <c r="C331" s="28"/>
      <c r="D331" s="9"/>
      <c r="E331" s="10"/>
      <c r="F331" s="11"/>
      <c r="G331" s="25"/>
      <c r="H331" s="26"/>
      <c r="I331" s="27"/>
      <c r="J331" s="39"/>
      <c r="K331" s="22"/>
      <c r="L331" s="11"/>
      <c r="M331" s="11"/>
      <c r="N331" s="11"/>
      <c r="O331" s="11"/>
      <c r="P331" s="11"/>
      <c r="Q331" s="23"/>
      <c r="R331" s="24"/>
      <c r="S331" s="24"/>
      <c r="T331" s="22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04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</row>
    <row r="332" spans="1:121" ht="12.75" customHeight="1">
      <c r="A332" s="8"/>
      <c r="B332" s="29"/>
      <c r="C332" s="28"/>
      <c r="D332" s="9"/>
      <c r="E332" s="10"/>
      <c r="F332" s="11"/>
      <c r="G332" s="25"/>
      <c r="H332" s="26"/>
      <c r="I332" s="27"/>
      <c r="J332" s="39"/>
      <c r="K332" s="22"/>
      <c r="L332" s="11"/>
      <c r="M332" s="11"/>
      <c r="N332" s="11"/>
      <c r="O332" s="11"/>
      <c r="P332" s="11"/>
      <c r="Q332" s="23"/>
      <c r="R332" s="24"/>
      <c r="S332" s="24"/>
      <c r="T332" s="22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04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</row>
    <row r="333" spans="1:121" ht="12.75" customHeight="1">
      <c r="A333" s="8"/>
      <c r="B333" s="29"/>
      <c r="C333" s="28"/>
      <c r="D333" s="9"/>
      <c r="E333" s="10"/>
      <c r="F333" s="11"/>
      <c r="G333" s="25"/>
      <c r="H333" s="26"/>
      <c r="I333" s="27"/>
      <c r="J333" s="39"/>
      <c r="K333" s="22"/>
      <c r="L333" s="11"/>
      <c r="M333" s="11"/>
      <c r="N333" s="11"/>
      <c r="O333" s="11"/>
      <c r="P333" s="11"/>
      <c r="Q333" s="23"/>
      <c r="R333" s="24"/>
      <c r="S333" s="24"/>
      <c r="T333" s="22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04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</row>
    <row r="334" spans="1:121" ht="12.75" customHeight="1">
      <c r="A334" s="8"/>
      <c r="B334" s="29"/>
      <c r="C334" s="28"/>
      <c r="D334" s="9"/>
      <c r="E334" s="10"/>
      <c r="F334" s="11"/>
      <c r="G334" s="25"/>
      <c r="H334" s="26"/>
      <c r="I334" s="27"/>
      <c r="J334" s="39"/>
      <c r="K334" s="22"/>
      <c r="L334" s="11"/>
      <c r="M334" s="11"/>
      <c r="N334" s="11"/>
      <c r="O334" s="11"/>
      <c r="P334" s="11"/>
      <c r="Q334" s="23"/>
      <c r="R334" s="24"/>
      <c r="S334" s="24"/>
      <c r="T334" s="22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04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</row>
    <row r="335" spans="1:121" ht="12.75" customHeight="1">
      <c r="A335" s="8"/>
      <c r="B335" s="29"/>
      <c r="C335" s="28"/>
      <c r="D335" s="9"/>
      <c r="E335" s="10"/>
      <c r="F335" s="11"/>
      <c r="G335" s="25"/>
      <c r="H335" s="26"/>
      <c r="I335" s="27"/>
      <c r="J335" s="39"/>
      <c r="K335" s="22"/>
      <c r="L335" s="11"/>
      <c r="M335" s="11"/>
      <c r="N335" s="11"/>
      <c r="O335" s="11"/>
      <c r="P335" s="11"/>
      <c r="Q335" s="23"/>
      <c r="R335" s="24"/>
      <c r="S335" s="24"/>
      <c r="T335" s="22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04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</row>
    <row r="336" spans="1:121" ht="12.75" customHeight="1">
      <c r="A336" s="8"/>
      <c r="B336" s="29"/>
      <c r="C336" s="28"/>
      <c r="D336" s="9"/>
      <c r="E336" s="10"/>
      <c r="F336" s="11"/>
      <c r="G336" s="25"/>
      <c r="H336" s="26"/>
      <c r="I336" s="27"/>
      <c r="J336" s="39"/>
      <c r="K336" s="22"/>
      <c r="L336" s="11"/>
      <c r="M336" s="11"/>
      <c r="N336" s="11"/>
      <c r="O336" s="11"/>
      <c r="P336" s="11"/>
      <c r="Q336" s="23"/>
      <c r="R336" s="24"/>
      <c r="S336" s="24"/>
      <c r="T336" s="22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04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</row>
    <row r="337" spans="1:121" ht="12.75" customHeight="1">
      <c r="A337" s="8"/>
      <c r="B337" s="29"/>
      <c r="C337" s="28"/>
      <c r="D337" s="9"/>
      <c r="E337" s="10"/>
      <c r="F337" s="11"/>
      <c r="G337" s="25"/>
      <c r="H337" s="26"/>
      <c r="I337" s="27"/>
      <c r="J337" s="39"/>
      <c r="K337" s="22"/>
      <c r="L337" s="11"/>
      <c r="M337" s="11"/>
      <c r="N337" s="11"/>
      <c r="O337" s="11"/>
      <c r="P337" s="11"/>
      <c r="Q337" s="23"/>
      <c r="R337" s="24"/>
      <c r="S337" s="24"/>
      <c r="T337" s="22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04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</row>
    <row r="338" spans="1:121" ht="12.75" customHeight="1">
      <c r="A338" s="8"/>
      <c r="B338" s="29"/>
      <c r="C338" s="28"/>
      <c r="D338" s="9"/>
      <c r="E338" s="10"/>
      <c r="F338" s="11"/>
      <c r="G338" s="25"/>
      <c r="H338" s="26"/>
      <c r="I338" s="27"/>
      <c r="J338" s="39"/>
      <c r="K338" s="22"/>
      <c r="L338" s="11"/>
      <c r="M338" s="11"/>
      <c r="N338" s="11"/>
      <c r="O338" s="11"/>
      <c r="P338" s="11"/>
      <c r="Q338" s="23"/>
      <c r="R338" s="24"/>
      <c r="S338" s="24"/>
      <c r="T338" s="22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04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</row>
    <row r="339" spans="1:121" ht="12.75" customHeight="1">
      <c r="A339" s="8"/>
      <c r="B339" s="29"/>
      <c r="C339" s="28"/>
      <c r="D339" s="9"/>
      <c r="E339" s="10"/>
      <c r="F339" s="11"/>
      <c r="G339" s="25"/>
      <c r="H339" s="26"/>
      <c r="I339" s="27"/>
      <c r="J339" s="39"/>
      <c r="K339" s="22"/>
      <c r="L339" s="11"/>
      <c r="M339" s="11"/>
      <c r="N339" s="11"/>
      <c r="O339" s="11"/>
      <c r="P339" s="11"/>
      <c r="Q339" s="23"/>
      <c r="R339" s="24"/>
      <c r="S339" s="24"/>
      <c r="T339" s="22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04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</row>
    <row r="340" spans="1:121" ht="12.75" customHeight="1">
      <c r="A340" s="8"/>
      <c r="B340" s="29"/>
      <c r="C340" s="28"/>
      <c r="D340" s="9"/>
      <c r="E340" s="10"/>
      <c r="F340" s="11"/>
      <c r="G340" s="25"/>
      <c r="H340" s="26"/>
      <c r="I340" s="27"/>
      <c r="J340" s="39"/>
      <c r="K340" s="22"/>
      <c r="L340" s="11"/>
      <c r="M340" s="11"/>
      <c r="N340" s="11"/>
      <c r="O340" s="11"/>
      <c r="P340" s="11"/>
      <c r="Q340" s="23"/>
      <c r="R340" s="24"/>
      <c r="S340" s="24"/>
      <c r="T340" s="22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04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</row>
    <row r="341" spans="1:121" ht="12.75" customHeight="1">
      <c r="A341" s="8"/>
      <c r="B341" s="29"/>
      <c r="C341" s="28"/>
      <c r="D341" s="9"/>
      <c r="E341" s="10"/>
      <c r="F341" s="11"/>
      <c r="G341" s="25"/>
      <c r="H341" s="26"/>
      <c r="I341" s="27"/>
      <c r="J341" s="39"/>
      <c r="K341" s="22"/>
      <c r="L341" s="11"/>
      <c r="M341" s="11"/>
      <c r="N341" s="11"/>
      <c r="O341" s="11"/>
      <c r="P341" s="11"/>
      <c r="Q341" s="23"/>
      <c r="R341" s="24"/>
      <c r="S341" s="24"/>
      <c r="T341" s="22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04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</row>
    <row r="342" spans="1:121" ht="12.75" customHeight="1">
      <c r="A342" s="8"/>
      <c r="B342" s="29"/>
      <c r="C342" s="28"/>
      <c r="D342" s="9"/>
      <c r="E342" s="10"/>
      <c r="F342" s="11"/>
      <c r="G342" s="25"/>
      <c r="H342" s="26"/>
      <c r="I342" s="27"/>
      <c r="J342" s="39"/>
      <c r="K342" s="22"/>
      <c r="L342" s="11"/>
      <c r="M342" s="11"/>
      <c r="N342" s="11"/>
      <c r="O342" s="11"/>
      <c r="P342" s="11"/>
      <c r="Q342" s="23"/>
      <c r="R342" s="24"/>
      <c r="S342" s="24"/>
      <c r="T342" s="22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04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</row>
    <row r="343" spans="1:121" ht="12.75" customHeight="1">
      <c r="A343" s="8"/>
      <c r="B343" s="29"/>
      <c r="C343" s="28"/>
      <c r="D343" s="9"/>
      <c r="E343" s="10"/>
      <c r="F343" s="11"/>
      <c r="G343" s="25"/>
      <c r="H343" s="26"/>
      <c r="I343" s="27"/>
      <c r="J343" s="39"/>
      <c r="K343" s="22"/>
      <c r="L343" s="11"/>
      <c r="M343" s="11"/>
      <c r="N343" s="11"/>
      <c r="O343" s="11"/>
      <c r="P343" s="11"/>
      <c r="Q343" s="23"/>
      <c r="R343" s="24"/>
      <c r="S343" s="24"/>
      <c r="T343" s="22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04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</row>
    <row r="344" spans="1:121" ht="12.75" customHeight="1">
      <c r="A344" s="8"/>
      <c r="B344" s="29"/>
      <c r="C344" s="28"/>
      <c r="D344" s="9"/>
      <c r="E344" s="10"/>
      <c r="F344" s="11"/>
      <c r="G344" s="25"/>
      <c r="H344" s="26"/>
      <c r="I344" s="27"/>
      <c r="J344" s="39"/>
      <c r="K344" s="22"/>
      <c r="L344" s="11"/>
      <c r="M344" s="11"/>
      <c r="N344" s="11"/>
      <c r="O344" s="11"/>
      <c r="P344" s="11"/>
      <c r="Q344" s="23"/>
      <c r="R344" s="24"/>
      <c r="S344" s="24"/>
      <c r="T344" s="22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04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</row>
    <row r="345" spans="1:121" ht="12.75" customHeight="1">
      <c r="A345" s="8"/>
      <c r="B345" s="29"/>
      <c r="C345" s="28"/>
      <c r="D345" s="9"/>
      <c r="E345" s="10"/>
      <c r="F345" s="11"/>
      <c r="G345" s="25"/>
      <c r="H345" s="26"/>
      <c r="I345" s="27"/>
      <c r="J345" s="39"/>
      <c r="K345" s="22"/>
      <c r="L345" s="11"/>
      <c r="M345" s="11"/>
      <c r="N345" s="11"/>
      <c r="O345" s="11"/>
      <c r="P345" s="11"/>
      <c r="Q345" s="23"/>
      <c r="R345" s="24"/>
      <c r="S345" s="24"/>
      <c r="T345" s="22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04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</row>
    <row r="346" spans="1:121" ht="12.75" customHeight="1">
      <c r="A346" s="8"/>
      <c r="B346" s="29"/>
      <c r="C346" s="28"/>
      <c r="D346" s="9"/>
      <c r="E346" s="10"/>
      <c r="F346" s="11"/>
      <c r="G346" s="25"/>
      <c r="H346" s="26"/>
      <c r="I346" s="27"/>
      <c r="J346" s="39"/>
      <c r="K346" s="22"/>
      <c r="L346" s="11"/>
      <c r="M346" s="11"/>
      <c r="N346" s="11"/>
      <c r="O346" s="11"/>
      <c r="P346" s="11"/>
      <c r="Q346" s="23"/>
      <c r="R346" s="24"/>
      <c r="S346" s="24"/>
      <c r="T346" s="22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04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</row>
    <row r="347" spans="1:121" ht="12.75" customHeight="1">
      <c r="A347" s="8"/>
      <c r="B347" s="29"/>
      <c r="C347" s="28"/>
      <c r="D347" s="9"/>
      <c r="E347" s="10"/>
      <c r="F347" s="11"/>
      <c r="G347" s="25"/>
      <c r="H347" s="26"/>
      <c r="I347" s="27"/>
      <c r="J347" s="39"/>
      <c r="K347" s="22"/>
      <c r="L347" s="11"/>
      <c r="M347" s="11"/>
      <c r="N347" s="11"/>
      <c r="O347" s="11"/>
      <c r="P347" s="11"/>
      <c r="Q347" s="23"/>
      <c r="R347" s="24"/>
      <c r="S347" s="24"/>
      <c r="T347" s="22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04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</row>
    <row r="348" spans="1:121" ht="12.75" customHeight="1">
      <c r="A348" s="8"/>
      <c r="B348" s="29"/>
      <c r="C348" s="28"/>
      <c r="D348" s="9"/>
      <c r="E348" s="10"/>
      <c r="F348" s="11"/>
      <c r="G348" s="25"/>
      <c r="H348" s="26"/>
      <c r="I348" s="27"/>
      <c r="J348" s="39"/>
      <c r="K348" s="22"/>
      <c r="L348" s="11"/>
      <c r="M348" s="11"/>
      <c r="N348" s="11"/>
      <c r="O348" s="11"/>
      <c r="P348" s="11"/>
      <c r="Q348" s="23"/>
      <c r="R348" s="24"/>
      <c r="S348" s="24"/>
      <c r="T348" s="22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04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</row>
    <row r="349" spans="1:121" ht="12.75" customHeight="1">
      <c r="A349" s="8"/>
      <c r="B349" s="29"/>
      <c r="C349" s="28"/>
      <c r="D349" s="9"/>
      <c r="E349" s="10"/>
      <c r="F349" s="11"/>
      <c r="G349" s="25"/>
      <c r="H349" s="26"/>
      <c r="I349" s="27"/>
      <c r="J349" s="39"/>
      <c r="K349" s="22"/>
      <c r="L349" s="11"/>
      <c r="M349" s="11"/>
      <c r="N349" s="11"/>
      <c r="O349" s="11"/>
      <c r="P349" s="11"/>
      <c r="Q349" s="23"/>
      <c r="R349" s="24"/>
      <c r="S349" s="24"/>
      <c r="T349" s="22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04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</row>
    <row r="350" spans="1:121" ht="12.75" customHeight="1">
      <c r="A350" s="8"/>
      <c r="B350" s="29"/>
      <c r="C350" s="28"/>
      <c r="D350" s="9"/>
      <c r="E350" s="10"/>
      <c r="F350" s="11"/>
      <c r="G350" s="25"/>
      <c r="H350" s="26"/>
      <c r="I350" s="27"/>
      <c r="J350" s="39"/>
      <c r="K350" s="22"/>
      <c r="L350" s="11"/>
      <c r="M350" s="11"/>
      <c r="N350" s="11"/>
      <c r="O350" s="11"/>
      <c r="P350" s="11"/>
      <c r="Q350" s="23"/>
      <c r="R350" s="24"/>
      <c r="S350" s="24"/>
      <c r="T350" s="22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04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</row>
    <row r="351" spans="1:121" ht="12.75" customHeight="1">
      <c r="A351" s="8"/>
      <c r="B351" s="29"/>
      <c r="C351" s="28"/>
      <c r="D351" s="9"/>
      <c r="E351" s="10"/>
      <c r="F351" s="11"/>
      <c r="G351" s="25"/>
      <c r="H351" s="26"/>
      <c r="I351" s="27"/>
      <c r="J351" s="39"/>
      <c r="K351" s="22"/>
      <c r="L351" s="11"/>
      <c r="M351" s="11"/>
      <c r="N351" s="11"/>
      <c r="O351" s="11"/>
      <c r="P351" s="11"/>
      <c r="Q351" s="23"/>
      <c r="R351" s="24"/>
      <c r="S351" s="24"/>
      <c r="T351" s="22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04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</row>
    <row r="352" spans="1:121" ht="12.75" customHeight="1">
      <c r="A352" s="8"/>
      <c r="B352" s="29"/>
      <c r="C352" s="28"/>
      <c r="D352" s="9"/>
      <c r="E352" s="10"/>
      <c r="F352" s="11"/>
      <c r="G352" s="25"/>
      <c r="H352" s="26"/>
      <c r="I352" s="27"/>
      <c r="J352" s="39"/>
      <c r="K352" s="22"/>
      <c r="L352" s="11"/>
      <c r="M352" s="11"/>
      <c r="N352" s="11"/>
      <c r="O352" s="11"/>
      <c r="P352" s="11"/>
      <c r="Q352" s="23"/>
      <c r="R352" s="24"/>
      <c r="S352" s="24"/>
      <c r="T352" s="22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04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</row>
    <row r="353" spans="1:121" ht="12.75" customHeight="1">
      <c r="A353" s="8"/>
      <c r="B353" s="29"/>
      <c r="C353" s="28"/>
      <c r="D353" s="9"/>
      <c r="E353" s="10"/>
      <c r="F353" s="11"/>
      <c r="G353" s="25"/>
      <c r="H353" s="26"/>
      <c r="I353" s="27"/>
      <c r="J353" s="39"/>
      <c r="K353" s="22"/>
      <c r="L353" s="11"/>
      <c r="M353" s="11"/>
      <c r="N353" s="11"/>
      <c r="O353" s="11"/>
      <c r="P353" s="11"/>
      <c r="Q353" s="23"/>
      <c r="R353" s="24"/>
      <c r="S353" s="24"/>
      <c r="T353" s="22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04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</row>
    <row r="354" spans="1:121" ht="12.75" customHeight="1">
      <c r="A354" s="8"/>
      <c r="B354" s="29"/>
      <c r="C354" s="28"/>
      <c r="D354" s="9"/>
      <c r="E354" s="10"/>
      <c r="F354" s="11"/>
      <c r="G354" s="25"/>
      <c r="H354" s="26"/>
      <c r="I354" s="27"/>
      <c r="J354" s="39"/>
      <c r="K354" s="22"/>
      <c r="L354" s="11"/>
      <c r="M354" s="11"/>
      <c r="N354" s="11"/>
      <c r="O354" s="11"/>
      <c r="P354" s="11"/>
      <c r="Q354" s="23"/>
      <c r="R354" s="24"/>
      <c r="S354" s="24"/>
      <c r="T354" s="22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04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</row>
    <row r="355" spans="1:121" ht="12.75" customHeight="1">
      <c r="A355" s="8"/>
      <c r="B355" s="29"/>
      <c r="C355" s="28"/>
      <c r="D355" s="9"/>
      <c r="E355" s="10"/>
      <c r="F355" s="11"/>
      <c r="G355" s="25"/>
      <c r="H355" s="26"/>
      <c r="I355" s="27"/>
      <c r="J355" s="39"/>
      <c r="K355" s="22"/>
      <c r="L355" s="11"/>
      <c r="M355" s="11"/>
      <c r="N355" s="11"/>
      <c r="O355" s="11"/>
      <c r="P355" s="11"/>
      <c r="Q355" s="23"/>
      <c r="R355" s="24"/>
      <c r="S355" s="24"/>
      <c r="T355" s="22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04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</row>
    <row r="356" spans="1:121" ht="12.75" customHeight="1">
      <c r="A356" s="8"/>
      <c r="B356" s="29"/>
      <c r="C356" s="28"/>
      <c r="D356" s="9"/>
      <c r="E356" s="10"/>
      <c r="F356" s="11"/>
      <c r="G356" s="25"/>
      <c r="H356" s="26"/>
      <c r="I356" s="27"/>
      <c r="J356" s="39"/>
      <c r="K356" s="22"/>
      <c r="L356" s="11"/>
      <c r="M356" s="11"/>
      <c r="N356" s="11"/>
      <c r="O356" s="11"/>
      <c r="P356" s="11"/>
      <c r="Q356" s="23"/>
      <c r="R356" s="24"/>
      <c r="S356" s="24"/>
      <c r="T356" s="22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04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</row>
    <row r="357" spans="1:121" ht="12.75" customHeight="1">
      <c r="A357" s="8"/>
      <c r="B357" s="29"/>
      <c r="C357" s="28"/>
      <c r="D357" s="9"/>
      <c r="E357" s="10"/>
      <c r="F357" s="11"/>
      <c r="G357" s="25"/>
      <c r="H357" s="26"/>
      <c r="I357" s="27"/>
      <c r="J357" s="39"/>
      <c r="K357" s="22"/>
      <c r="L357" s="11"/>
      <c r="M357" s="11"/>
      <c r="N357" s="11"/>
      <c r="O357" s="11"/>
      <c r="P357" s="11"/>
      <c r="Q357" s="23"/>
      <c r="R357" s="24"/>
      <c r="S357" s="24"/>
      <c r="T357" s="22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04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</row>
    <row r="358" spans="1:121" ht="12.75" customHeight="1">
      <c r="A358" s="8"/>
      <c r="B358" s="29"/>
      <c r="C358" s="28"/>
      <c r="D358" s="9"/>
      <c r="E358" s="10"/>
      <c r="F358" s="11"/>
      <c r="G358" s="25"/>
      <c r="H358" s="26"/>
      <c r="I358" s="27"/>
      <c r="J358" s="39"/>
      <c r="K358" s="22"/>
      <c r="L358" s="11"/>
      <c r="M358" s="11"/>
      <c r="N358" s="11"/>
      <c r="O358" s="11"/>
      <c r="P358" s="11"/>
      <c r="Q358" s="23"/>
      <c r="R358" s="24"/>
      <c r="S358" s="24"/>
      <c r="T358" s="22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04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</row>
    <row r="359" spans="1:121" ht="12.75" customHeight="1">
      <c r="A359" s="8"/>
      <c r="B359" s="29"/>
      <c r="C359" s="28"/>
      <c r="D359" s="9"/>
      <c r="E359" s="10"/>
      <c r="F359" s="11"/>
      <c r="G359" s="25"/>
      <c r="H359" s="26"/>
      <c r="I359" s="27"/>
      <c r="J359" s="39"/>
      <c r="K359" s="22"/>
      <c r="L359" s="11"/>
      <c r="M359" s="11"/>
      <c r="N359" s="11"/>
      <c r="O359" s="11"/>
      <c r="P359" s="11"/>
      <c r="Q359" s="23"/>
      <c r="R359" s="24"/>
      <c r="S359" s="24"/>
      <c r="T359" s="22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04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</row>
    <row r="360" spans="1:121" ht="12.75" customHeight="1">
      <c r="A360" s="8"/>
      <c r="B360" s="29"/>
      <c r="C360" s="28"/>
      <c r="D360" s="9"/>
      <c r="E360" s="10"/>
      <c r="F360" s="11"/>
      <c r="G360" s="25"/>
      <c r="H360" s="26"/>
      <c r="I360" s="27"/>
      <c r="J360" s="39"/>
      <c r="K360" s="22"/>
      <c r="L360" s="11"/>
      <c r="M360" s="11"/>
      <c r="N360" s="11"/>
      <c r="O360" s="11"/>
      <c r="P360" s="11"/>
      <c r="Q360" s="23"/>
      <c r="R360" s="24"/>
      <c r="S360" s="24"/>
      <c r="T360" s="22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04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</row>
    <row r="361" spans="1:121" ht="12.75" customHeight="1">
      <c r="A361" s="8"/>
      <c r="B361" s="29"/>
      <c r="C361" s="28"/>
      <c r="D361" s="9"/>
      <c r="E361" s="10"/>
      <c r="F361" s="11"/>
      <c r="G361" s="25"/>
      <c r="H361" s="26"/>
      <c r="I361" s="27"/>
      <c r="J361" s="39"/>
      <c r="K361" s="22"/>
      <c r="L361" s="11"/>
      <c r="M361" s="11"/>
      <c r="N361" s="11"/>
      <c r="O361" s="11"/>
      <c r="P361" s="11"/>
      <c r="Q361" s="23"/>
      <c r="R361" s="24"/>
      <c r="S361" s="24"/>
      <c r="T361" s="22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04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</row>
    <row r="362" spans="1:121" ht="12.75" customHeight="1">
      <c r="A362" s="8"/>
      <c r="B362" s="29"/>
      <c r="C362" s="28"/>
      <c r="D362" s="9"/>
      <c r="E362" s="10"/>
      <c r="F362" s="11"/>
      <c r="G362" s="25"/>
      <c r="H362" s="26"/>
      <c r="I362" s="27"/>
      <c r="J362" s="39"/>
      <c r="K362" s="22"/>
      <c r="L362" s="11"/>
      <c r="M362" s="11"/>
      <c r="N362" s="11"/>
      <c r="O362" s="11"/>
      <c r="P362" s="11"/>
      <c r="Q362" s="23"/>
      <c r="R362" s="24"/>
      <c r="S362" s="24"/>
      <c r="T362" s="22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04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</row>
    <row r="363" spans="1:121" ht="12.75" customHeight="1">
      <c r="A363" s="8"/>
      <c r="B363" s="29"/>
      <c r="C363" s="28"/>
      <c r="D363" s="9"/>
      <c r="E363" s="10"/>
      <c r="F363" s="11"/>
      <c r="G363" s="25"/>
      <c r="H363" s="26"/>
      <c r="I363" s="27"/>
      <c r="J363" s="39"/>
      <c r="K363" s="22"/>
      <c r="L363" s="11"/>
      <c r="M363" s="11"/>
      <c r="N363" s="11"/>
      <c r="O363" s="11"/>
      <c r="P363" s="11"/>
      <c r="Q363" s="23"/>
      <c r="R363" s="24"/>
      <c r="S363" s="24"/>
      <c r="T363" s="22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04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</row>
    <row r="364" spans="1:121" ht="12.75" customHeight="1">
      <c r="A364" s="8"/>
      <c r="B364" s="29"/>
      <c r="C364" s="28"/>
      <c r="D364" s="9"/>
      <c r="E364" s="10"/>
      <c r="F364" s="11"/>
      <c r="G364" s="25"/>
      <c r="H364" s="26"/>
      <c r="I364" s="27"/>
      <c r="J364" s="39"/>
      <c r="K364" s="22"/>
      <c r="L364" s="11"/>
      <c r="M364" s="11"/>
      <c r="N364" s="11"/>
      <c r="O364" s="11"/>
      <c r="P364" s="11"/>
      <c r="Q364" s="23"/>
      <c r="R364" s="24"/>
      <c r="S364" s="24"/>
      <c r="T364" s="22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04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</row>
    <row r="365" spans="1:121" ht="12.75" customHeight="1">
      <c r="A365" s="8"/>
      <c r="B365" s="29"/>
      <c r="C365" s="28"/>
      <c r="D365" s="9"/>
      <c r="E365" s="10"/>
      <c r="F365" s="11"/>
      <c r="G365" s="25"/>
      <c r="H365" s="26"/>
      <c r="I365" s="27"/>
      <c r="J365" s="39"/>
      <c r="K365" s="22"/>
      <c r="L365" s="11"/>
      <c r="M365" s="11"/>
      <c r="N365" s="11"/>
      <c r="O365" s="11"/>
      <c r="P365" s="11"/>
      <c r="Q365" s="23"/>
      <c r="R365" s="24"/>
      <c r="S365" s="24"/>
      <c r="T365" s="22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04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</row>
    <row r="366" spans="1:121" ht="12.75" customHeight="1">
      <c r="A366" s="8"/>
      <c r="B366" s="29"/>
      <c r="C366" s="28"/>
      <c r="D366" s="9"/>
      <c r="E366" s="10"/>
      <c r="F366" s="11"/>
      <c r="G366" s="25"/>
      <c r="H366" s="26"/>
      <c r="I366" s="27"/>
      <c r="J366" s="39"/>
      <c r="K366" s="22"/>
      <c r="L366" s="11"/>
      <c r="M366" s="11"/>
      <c r="N366" s="11"/>
      <c r="O366" s="11"/>
      <c r="P366" s="11"/>
      <c r="Q366" s="23"/>
      <c r="R366" s="24"/>
      <c r="S366" s="24"/>
      <c r="T366" s="22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04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</row>
    <row r="367" spans="1:121" ht="12.75" customHeight="1">
      <c r="A367" s="8"/>
      <c r="B367" s="29"/>
      <c r="C367" s="28"/>
      <c r="D367" s="9"/>
      <c r="E367" s="10"/>
      <c r="F367" s="11"/>
      <c r="G367" s="25"/>
      <c r="H367" s="26"/>
      <c r="I367" s="27"/>
      <c r="J367" s="39"/>
      <c r="K367" s="22"/>
      <c r="L367" s="11"/>
      <c r="M367" s="11"/>
      <c r="N367" s="11"/>
      <c r="O367" s="11"/>
      <c r="P367" s="11"/>
      <c r="Q367" s="23"/>
      <c r="R367" s="24"/>
      <c r="S367" s="24"/>
      <c r="T367" s="22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04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</row>
    <row r="368" spans="1:121" ht="12.75" customHeight="1">
      <c r="A368" s="8"/>
      <c r="B368" s="29"/>
      <c r="C368" s="28"/>
      <c r="D368" s="9"/>
      <c r="E368" s="10"/>
      <c r="F368" s="11"/>
      <c r="G368" s="25"/>
      <c r="H368" s="26"/>
      <c r="I368" s="27"/>
      <c r="J368" s="39"/>
      <c r="K368" s="22"/>
      <c r="L368" s="11"/>
      <c r="M368" s="11"/>
      <c r="N368" s="11"/>
      <c r="O368" s="11"/>
      <c r="P368" s="11"/>
      <c r="Q368" s="23"/>
      <c r="R368" s="24"/>
      <c r="S368" s="24"/>
      <c r="T368" s="22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04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</row>
    <row r="369" spans="1:121" ht="12.75" customHeight="1">
      <c r="A369" s="8"/>
      <c r="B369" s="29"/>
      <c r="C369" s="28"/>
      <c r="D369" s="9"/>
      <c r="E369" s="10"/>
      <c r="F369" s="11"/>
      <c r="G369" s="25"/>
      <c r="H369" s="26"/>
      <c r="I369" s="27"/>
      <c r="J369" s="39"/>
      <c r="K369" s="22"/>
      <c r="L369" s="11"/>
      <c r="M369" s="11"/>
      <c r="N369" s="11"/>
      <c r="O369" s="11"/>
      <c r="P369" s="11"/>
      <c r="Q369" s="23"/>
      <c r="R369" s="24"/>
      <c r="S369" s="24"/>
      <c r="T369" s="22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04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</row>
    <row r="370" spans="1:121" ht="12.75" customHeight="1">
      <c r="A370" s="8"/>
      <c r="B370" s="29"/>
      <c r="C370" s="28"/>
      <c r="D370" s="9"/>
      <c r="E370" s="10"/>
      <c r="F370" s="11"/>
      <c r="G370" s="25"/>
      <c r="H370" s="26"/>
      <c r="I370" s="27"/>
      <c r="J370" s="39"/>
      <c r="K370" s="22"/>
      <c r="L370" s="11"/>
      <c r="M370" s="11"/>
      <c r="N370" s="11"/>
      <c r="O370" s="11"/>
      <c r="P370" s="11"/>
      <c r="Q370" s="23"/>
      <c r="R370" s="24"/>
      <c r="S370" s="24"/>
      <c r="T370" s="22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04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</row>
    <row r="371" spans="1:121" ht="12.75" customHeight="1">
      <c r="A371" s="8"/>
      <c r="B371" s="29"/>
      <c r="C371" s="28"/>
      <c r="D371" s="9"/>
      <c r="E371" s="10"/>
      <c r="F371" s="11"/>
      <c r="G371" s="25"/>
      <c r="H371" s="26"/>
      <c r="I371" s="27"/>
      <c r="J371" s="39"/>
      <c r="K371" s="22"/>
      <c r="L371" s="11"/>
      <c r="M371" s="11"/>
      <c r="N371" s="11"/>
      <c r="O371" s="11"/>
      <c r="P371" s="11"/>
      <c r="Q371" s="23"/>
      <c r="R371" s="24"/>
      <c r="S371" s="24"/>
      <c r="T371" s="22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04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</row>
    <row r="372" spans="1:121" ht="12.75" customHeight="1">
      <c r="A372" s="8"/>
      <c r="B372" s="29"/>
      <c r="C372" s="28"/>
      <c r="D372" s="9"/>
      <c r="E372" s="10"/>
      <c r="F372" s="11"/>
      <c r="G372" s="25"/>
      <c r="H372" s="26"/>
      <c r="I372" s="27"/>
      <c r="J372" s="39"/>
      <c r="K372" s="22"/>
      <c r="L372" s="11"/>
      <c r="M372" s="11"/>
      <c r="N372" s="11"/>
      <c r="O372" s="11"/>
      <c r="P372" s="11"/>
      <c r="Q372" s="23"/>
      <c r="R372" s="24"/>
      <c r="S372" s="24"/>
      <c r="T372" s="22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04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</row>
    <row r="373" spans="1:121" ht="12.75" customHeight="1">
      <c r="A373" s="8"/>
      <c r="B373" s="29"/>
      <c r="C373" s="28"/>
      <c r="D373" s="9"/>
      <c r="E373" s="10"/>
      <c r="F373" s="11"/>
      <c r="G373" s="25"/>
      <c r="H373" s="26"/>
      <c r="I373" s="27"/>
      <c r="J373" s="39"/>
      <c r="K373" s="22"/>
      <c r="L373" s="11"/>
      <c r="M373" s="11"/>
      <c r="N373" s="11"/>
      <c r="O373" s="11"/>
      <c r="P373" s="11"/>
      <c r="Q373" s="23"/>
      <c r="R373" s="24"/>
      <c r="S373" s="24"/>
      <c r="T373" s="22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04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</row>
    <row r="374" spans="1:121" ht="12.75" customHeight="1">
      <c r="A374" s="8"/>
      <c r="B374" s="29"/>
      <c r="C374" s="28"/>
      <c r="D374" s="9"/>
      <c r="E374" s="10"/>
      <c r="F374" s="11"/>
      <c r="G374" s="25"/>
      <c r="H374" s="26"/>
      <c r="I374" s="27"/>
      <c r="J374" s="39"/>
      <c r="K374" s="22"/>
      <c r="L374" s="11"/>
      <c r="M374" s="11"/>
      <c r="N374" s="11"/>
      <c r="O374" s="11"/>
      <c r="P374" s="11"/>
      <c r="Q374" s="23"/>
      <c r="R374" s="24"/>
      <c r="S374" s="24"/>
      <c r="T374" s="22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04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</row>
    <row r="375" spans="1:121" ht="12.75" customHeight="1">
      <c r="A375" s="8"/>
      <c r="B375" s="29"/>
      <c r="C375" s="28"/>
      <c r="D375" s="9"/>
      <c r="E375" s="10"/>
      <c r="F375" s="11"/>
      <c r="G375" s="25"/>
      <c r="H375" s="26"/>
      <c r="I375" s="27"/>
      <c r="J375" s="39"/>
      <c r="K375" s="22"/>
      <c r="L375" s="11"/>
      <c r="M375" s="11"/>
      <c r="N375" s="11"/>
      <c r="O375" s="11"/>
      <c r="P375" s="11"/>
      <c r="Q375" s="23"/>
      <c r="R375" s="24"/>
      <c r="S375" s="24"/>
      <c r="T375" s="22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04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</row>
    <row r="376" spans="1:121" ht="12.75" customHeight="1">
      <c r="A376" s="8"/>
      <c r="B376" s="29"/>
      <c r="C376" s="28"/>
      <c r="D376" s="9"/>
      <c r="E376" s="10"/>
      <c r="F376" s="11"/>
      <c r="G376" s="25"/>
      <c r="H376" s="26"/>
      <c r="I376" s="27"/>
      <c r="J376" s="39"/>
      <c r="K376" s="22"/>
      <c r="L376" s="11"/>
      <c r="M376" s="11"/>
      <c r="N376" s="11"/>
      <c r="O376" s="11"/>
      <c r="P376" s="11"/>
      <c r="Q376" s="23"/>
      <c r="R376" s="24"/>
      <c r="S376" s="24"/>
      <c r="T376" s="22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04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</row>
    <row r="377" spans="1:121" ht="12.75" customHeight="1">
      <c r="A377" s="8"/>
      <c r="B377" s="29"/>
      <c r="C377" s="28"/>
      <c r="D377" s="9"/>
      <c r="E377" s="10"/>
      <c r="F377" s="11"/>
      <c r="G377" s="25"/>
      <c r="H377" s="26"/>
      <c r="I377" s="27"/>
      <c r="J377" s="39"/>
      <c r="K377" s="22"/>
      <c r="L377" s="11"/>
      <c r="M377" s="11"/>
      <c r="N377" s="11"/>
      <c r="O377" s="11"/>
      <c r="P377" s="11"/>
      <c r="Q377" s="23"/>
      <c r="R377" s="24"/>
      <c r="S377" s="24"/>
      <c r="T377" s="22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04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</row>
    <row r="378" spans="1:121" ht="12.75" customHeight="1">
      <c r="A378" s="8"/>
      <c r="B378" s="29"/>
      <c r="C378" s="28"/>
      <c r="D378" s="9"/>
      <c r="E378" s="10"/>
      <c r="F378" s="11"/>
      <c r="G378" s="25"/>
      <c r="H378" s="26"/>
      <c r="I378" s="27"/>
      <c r="J378" s="39"/>
      <c r="K378" s="22"/>
      <c r="L378" s="11"/>
      <c r="M378" s="11"/>
      <c r="N378" s="11"/>
      <c r="O378" s="11"/>
      <c r="P378" s="11"/>
      <c r="Q378" s="23"/>
      <c r="R378" s="24"/>
      <c r="S378" s="24"/>
      <c r="T378" s="22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04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</row>
    <row r="379" spans="1:121" ht="12.75" customHeight="1">
      <c r="A379" s="8"/>
      <c r="B379" s="29"/>
      <c r="C379" s="28"/>
      <c r="D379" s="9"/>
      <c r="E379" s="10"/>
      <c r="F379" s="11"/>
      <c r="G379" s="25"/>
      <c r="H379" s="26"/>
      <c r="I379" s="27"/>
      <c r="J379" s="39"/>
      <c r="K379" s="22"/>
      <c r="L379" s="11"/>
      <c r="M379" s="11"/>
      <c r="N379" s="11"/>
      <c r="O379" s="11"/>
      <c r="P379" s="11"/>
      <c r="Q379" s="23"/>
      <c r="R379" s="24"/>
      <c r="S379" s="24"/>
      <c r="T379" s="22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04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</row>
    <row r="380" spans="1:121" ht="12.75" customHeight="1">
      <c r="A380" s="8"/>
      <c r="B380" s="29"/>
      <c r="C380" s="28"/>
      <c r="D380" s="9"/>
      <c r="E380" s="10"/>
      <c r="F380" s="11"/>
      <c r="G380" s="25"/>
      <c r="H380" s="26"/>
      <c r="I380" s="27"/>
      <c r="J380" s="39"/>
      <c r="K380" s="22"/>
      <c r="L380" s="11"/>
      <c r="M380" s="11"/>
      <c r="N380" s="11"/>
      <c r="O380" s="11"/>
      <c r="P380" s="11"/>
      <c r="Q380" s="23"/>
      <c r="R380" s="24"/>
      <c r="S380" s="24"/>
      <c r="T380" s="22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04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</row>
    <row r="381" spans="1:121" ht="12.75" customHeight="1">
      <c r="A381" s="8"/>
      <c r="B381" s="29"/>
      <c r="C381" s="28"/>
      <c r="D381" s="9"/>
      <c r="E381" s="10"/>
      <c r="F381" s="11"/>
      <c r="G381" s="25"/>
      <c r="H381" s="26"/>
      <c r="I381" s="27"/>
      <c r="J381" s="39"/>
      <c r="K381" s="22"/>
      <c r="L381" s="11"/>
      <c r="M381" s="11"/>
      <c r="N381" s="11"/>
      <c r="O381" s="11"/>
      <c r="P381" s="11"/>
      <c r="Q381" s="23"/>
      <c r="R381" s="24"/>
      <c r="S381" s="24"/>
      <c r="T381" s="22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04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</row>
    <row r="382" spans="1:121" ht="12.75" customHeight="1">
      <c r="A382" s="8"/>
      <c r="B382" s="29"/>
      <c r="C382" s="28"/>
      <c r="D382" s="9"/>
      <c r="E382" s="10"/>
      <c r="F382" s="11"/>
      <c r="G382" s="25"/>
      <c r="H382" s="26"/>
      <c r="I382" s="27"/>
      <c r="J382" s="39"/>
      <c r="K382" s="22"/>
      <c r="L382" s="11"/>
      <c r="M382" s="11"/>
      <c r="N382" s="11"/>
      <c r="O382" s="11"/>
      <c r="P382" s="11"/>
      <c r="Q382" s="23"/>
      <c r="R382" s="24"/>
      <c r="S382" s="24"/>
      <c r="T382" s="22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04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</row>
    <row r="383" spans="1:121" ht="12.75" customHeight="1">
      <c r="A383" s="8"/>
      <c r="B383" s="29"/>
      <c r="C383" s="28"/>
      <c r="D383" s="9"/>
      <c r="E383" s="10"/>
      <c r="F383" s="11"/>
      <c r="G383" s="25"/>
      <c r="H383" s="26"/>
      <c r="I383" s="27"/>
      <c r="J383" s="39"/>
      <c r="K383" s="22"/>
      <c r="L383" s="11"/>
      <c r="M383" s="11"/>
      <c r="N383" s="11"/>
      <c r="O383" s="11"/>
      <c r="P383" s="11"/>
      <c r="Q383" s="23"/>
      <c r="R383" s="24"/>
      <c r="S383" s="24"/>
      <c r="T383" s="22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04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</row>
    <row r="384" spans="1:121" ht="12.75" customHeight="1">
      <c r="A384" s="8"/>
      <c r="B384" s="29"/>
      <c r="C384" s="28"/>
      <c r="D384" s="9"/>
      <c r="E384" s="10"/>
      <c r="F384" s="11"/>
      <c r="G384" s="25"/>
      <c r="H384" s="26"/>
      <c r="I384" s="27"/>
      <c r="J384" s="39"/>
      <c r="K384" s="22"/>
      <c r="L384" s="11"/>
      <c r="M384" s="11"/>
      <c r="N384" s="11"/>
      <c r="O384" s="11"/>
      <c r="P384" s="11"/>
      <c r="Q384" s="23"/>
      <c r="R384" s="24"/>
      <c r="S384" s="24"/>
      <c r="T384" s="22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04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</row>
    <row r="385" spans="1:121" ht="12.75" customHeight="1">
      <c r="A385" s="8"/>
      <c r="B385" s="29"/>
      <c r="C385" s="28"/>
      <c r="D385" s="9"/>
      <c r="E385" s="10"/>
      <c r="F385" s="11"/>
      <c r="G385" s="25"/>
      <c r="H385" s="26"/>
      <c r="I385" s="27"/>
      <c r="J385" s="39"/>
      <c r="K385" s="22"/>
      <c r="L385" s="11"/>
      <c r="M385" s="11"/>
      <c r="N385" s="11"/>
      <c r="O385" s="11"/>
      <c r="P385" s="11"/>
      <c r="Q385" s="23"/>
      <c r="R385" s="24"/>
      <c r="S385" s="24"/>
      <c r="T385" s="22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04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</row>
    <row r="386" spans="1:121" ht="12.75" customHeight="1">
      <c r="A386" s="8"/>
      <c r="B386" s="29"/>
      <c r="C386" s="28"/>
      <c r="D386" s="9"/>
      <c r="E386" s="10"/>
      <c r="F386" s="11"/>
      <c r="G386" s="25"/>
      <c r="H386" s="26"/>
      <c r="I386" s="27"/>
      <c r="J386" s="39"/>
      <c r="K386" s="22"/>
      <c r="L386" s="11"/>
      <c r="M386" s="11"/>
      <c r="N386" s="11"/>
      <c r="O386" s="11"/>
      <c r="P386" s="11"/>
      <c r="Q386" s="23"/>
      <c r="R386" s="24"/>
      <c r="S386" s="24"/>
      <c r="T386" s="22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04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</row>
    <row r="387" spans="1:121" ht="12.75" customHeight="1">
      <c r="A387" s="8"/>
      <c r="B387" s="29"/>
      <c r="C387" s="28"/>
      <c r="D387" s="9"/>
      <c r="E387" s="10"/>
      <c r="F387" s="11"/>
      <c r="G387" s="25"/>
      <c r="H387" s="26"/>
      <c r="I387" s="27"/>
      <c r="J387" s="39"/>
      <c r="K387" s="22"/>
      <c r="L387" s="11"/>
      <c r="M387" s="11"/>
      <c r="N387" s="11"/>
      <c r="O387" s="11"/>
      <c r="P387" s="11"/>
      <c r="Q387" s="23"/>
      <c r="R387" s="24"/>
      <c r="S387" s="24"/>
      <c r="T387" s="22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04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</row>
    <row r="388" spans="1:121" ht="12.75" customHeight="1">
      <c r="A388" s="8"/>
      <c r="B388" s="29"/>
      <c r="C388" s="28"/>
      <c r="D388" s="9"/>
      <c r="E388" s="10"/>
      <c r="F388" s="11"/>
      <c r="G388" s="25"/>
      <c r="H388" s="26"/>
      <c r="I388" s="27"/>
      <c r="J388" s="39"/>
      <c r="K388" s="22"/>
      <c r="L388" s="11"/>
      <c r="M388" s="11"/>
      <c r="N388" s="11"/>
      <c r="O388" s="11"/>
      <c r="P388" s="11"/>
      <c r="Q388" s="23"/>
      <c r="R388" s="24"/>
      <c r="S388" s="24"/>
      <c r="T388" s="22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04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</row>
    <row r="389" spans="1:121" ht="12.75" customHeight="1">
      <c r="A389" s="8"/>
      <c r="B389" s="29"/>
      <c r="C389" s="28"/>
      <c r="D389" s="9"/>
      <c r="E389" s="10"/>
      <c r="F389" s="11"/>
      <c r="G389" s="25"/>
      <c r="H389" s="26"/>
      <c r="I389" s="27"/>
      <c r="J389" s="39"/>
      <c r="K389" s="22"/>
      <c r="L389" s="11"/>
      <c r="M389" s="11"/>
      <c r="N389" s="11"/>
      <c r="O389" s="11"/>
      <c r="P389" s="11"/>
      <c r="Q389" s="23"/>
      <c r="R389" s="24"/>
      <c r="S389" s="24"/>
      <c r="T389" s="22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04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</row>
    <row r="390" spans="1:121" ht="12.75" customHeight="1">
      <c r="A390" s="8"/>
      <c r="B390" s="29"/>
      <c r="C390" s="28"/>
      <c r="D390" s="9"/>
      <c r="E390" s="10"/>
      <c r="F390" s="11"/>
      <c r="G390" s="25"/>
      <c r="H390" s="26"/>
      <c r="I390" s="27"/>
      <c r="J390" s="39"/>
      <c r="K390" s="22"/>
      <c r="L390" s="11"/>
      <c r="M390" s="11"/>
      <c r="N390" s="11"/>
      <c r="O390" s="11"/>
      <c r="P390" s="11"/>
      <c r="Q390" s="23"/>
      <c r="R390" s="24"/>
      <c r="S390" s="24"/>
      <c r="T390" s="22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04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</row>
    <row r="391" spans="1:121" ht="12.75" customHeight="1">
      <c r="A391" s="8"/>
      <c r="B391" s="29"/>
      <c r="C391" s="28"/>
      <c r="D391" s="9"/>
      <c r="E391" s="10"/>
      <c r="F391" s="11"/>
      <c r="G391" s="25"/>
      <c r="H391" s="26"/>
      <c r="I391" s="27"/>
      <c r="J391" s="39"/>
      <c r="K391" s="22"/>
      <c r="L391" s="11"/>
      <c r="M391" s="11"/>
      <c r="N391" s="11"/>
      <c r="O391" s="11"/>
      <c r="P391" s="11"/>
      <c r="Q391" s="23"/>
      <c r="R391" s="24"/>
      <c r="S391" s="24"/>
      <c r="T391" s="22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04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</row>
    <row r="392" spans="1:121" ht="12.75" customHeight="1">
      <c r="A392" s="8"/>
      <c r="B392" s="29"/>
      <c r="C392" s="28"/>
      <c r="D392" s="9"/>
      <c r="E392" s="10"/>
      <c r="F392" s="11"/>
      <c r="G392" s="25"/>
      <c r="H392" s="26"/>
      <c r="I392" s="27"/>
      <c r="J392" s="39"/>
      <c r="K392" s="22"/>
      <c r="L392" s="11"/>
      <c r="M392" s="11"/>
      <c r="N392" s="11"/>
      <c r="O392" s="11"/>
      <c r="P392" s="11"/>
      <c r="Q392" s="23"/>
      <c r="R392" s="24"/>
      <c r="S392" s="24"/>
      <c r="T392" s="22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04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</row>
    <row r="393" spans="1:121" ht="12.75" customHeight="1">
      <c r="A393" s="8"/>
      <c r="B393" s="29"/>
      <c r="C393" s="28"/>
      <c r="D393" s="9"/>
      <c r="E393" s="10"/>
      <c r="F393" s="11"/>
      <c r="G393" s="25"/>
      <c r="H393" s="26"/>
      <c r="I393" s="27"/>
      <c r="J393" s="39"/>
      <c r="K393" s="22"/>
      <c r="L393" s="11"/>
      <c r="M393" s="11"/>
      <c r="N393" s="11"/>
      <c r="O393" s="11"/>
      <c r="P393" s="11"/>
      <c r="Q393" s="23"/>
      <c r="R393" s="24"/>
      <c r="S393" s="24"/>
      <c r="T393" s="22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04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</row>
    <row r="394" spans="1:121" ht="12.75" customHeight="1">
      <c r="A394" s="8"/>
      <c r="B394" s="29"/>
      <c r="C394" s="28"/>
      <c r="D394" s="9"/>
      <c r="E394" s="10"/>
      <c r="F394" s="11"/>
      <c r="G394" s="25"/>
      <c r="H394" s="26"/>
      <c r="I394" s="27"/>
      <c r="J394" s="39"/>
      <c r="K394" s="22"/>
      <c r="L394" s="11"/>
      <c r="M394" s="11"/>
      <c r="N394" s="11"/>
      <c r="O394" s="11"/>
      <c r="P394" s="11"/>
      <c r="Q394" s="23"/>
      <c r="R394" s="24"/>
      <c r="S394" s="24"/>
      <c r="T394" s="22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04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</row>
    <row r="395" spans="1:121" ht="12.75" customHeight="1">
      <c r="A395" s="8"/>
      <c r="B395" s="29"/>
      <c r="C395" s="28"/>
      <c r="D395" s="9"/>
      <c r="E395" s="10"/>
      <c r="F395" s="11"/>
      <c r="G395" s="25"/>
      <c r="H395" s="26"/>
      <c r="I395" s="27"/>
      <c r="J395" s="39"/>
      <c r="K395" s="22"/>
      <c r="L395" s="11"/>
      <c r="M395" s="11"/>
      <c r="N395" s="11"/>
      <c r="O395" s="11"/>
      <c r="P395" s="11"/>
      <c r="Q395" s="23"/>
      <c r="R395" s="24"/>
      <c r="S395" s="24"/>
      <c r="T395" s="22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04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</row>
    <row r="396" spans="1:121" ht="12.75" customHeight="1">
      <c r="A396" s="8"/>
      <c r="B396" s="29"/>
      <c r="C396" s="28"/>
      <c r="D396" s="9"/>
      <c r="E396" s="10"/>
      <c r="F396" s="11"/>
      <c r="G396" s="25"/>
      <c r="H396" s="26"/>
      <c r="I396" s="27"/>
      <c r="J396" s="39"/>
      <c r="K396" s="22"/>
      <c r="L396" s="11"/>
      <c r="M396" s="11"/>
      <c r="N396" s="11"/>
      <c r="O396" s="11"/>
      <c r="P396" s="11"/>
      <c r="Q396" s="23"/>
      <c r="R396" s="24"/>
      <c r="S396" s="24"/>
      <c r="T396" s="22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04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</row>
    <row r="397" spans="1:121" ht="12.75" customHeight="1">
      <c r="A397" s="8"/>
      <c r="B397" s="29"/>
      <c r="C397" s="28"/>
      <c r="D397" s="9"/>
      <c r="E397" s="10"/>
      <c r="F397" s="11"/>
      <c r="G397" s="25"/>
      <c r="H397" s="26"/>
      <c r="I397" s="27"/>
      <c r="J397" s="39"/>
      <c r="K397" s="22"/>
      <c r="L397" s="11"/>
      <c r="M397" s="11"/>
      <c r="N397" s="11"/>
      <c r="O397" s="11"/>
      <c r="P397" s="11"/>
      <c r="Q397" s="23"/>
      <c r="R397" s="24"/>
      <c r="S397" s="24"/>
      <c r="T397" s="22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04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  <c r="DK397" s="11"/>
      <c r="DL397" s="11"/>
      <c r="DM397" s="11"/>
      <c r="DN397" s="11"/>
      <c r="DO397" s="11"/>
      <c r="DP397" s="11"/>
      <c r="DQ397" s="11"/>
    </row>
    <row r="398" spans="1:121" ht="12.75" customHeight="1">
      <c r="A398" s="8"/>
      <c r="B398" s="29"/>
      <c r="C398" s="28"/>
      <c r="D398" s="9"/>
      <c r="E398" s="10"/>
      <c r="F398" s="11"/>
      <c r="G398" s="25"/>
      <c r="H398" s="26"/>
      <c r="I398" s="27"/>
      <c r="J398" s="39"/>
      <c r="K398" s="22"/>
      <c r="L398" s="11"/>
      <c r="M398" s="11"/>
      <c r="N398" s="11"/>
      <c r="O398" s="11"/>
      <c r="P398" s="11"/>
      <c r="Q398" s="23"/>
      <c r="R398" s="24"/>
      <c r="S398" s="24"/>
      <c r="T398" s="22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04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</row>
    <row r="399" spans="1:121" ht="12.75" customHeight="1">
      <c r="A399" s="8"/>
      <c r="B399" s="29"/>
      <c r="C399" s="28"/>
      <c r="D399" s="9"/>
      <c r="E399" s="10"/>
      <c r="F399" s="11"/>
      <c r="G399" s="25"/>
      <c r="H399" s="26"/>
      <c r="I399" s="27"/>
      <c r="J399" s="39"/>
      <c r="K399" s="22"/>
      <c r="L399" s="11"/>
      <c r="M399" s="11"/>
      <c r="N399" s="11"/>
      <c r="O399" s="11"/>
      <c r="P399" s="11"/>
      <c r="Q399" s="23"/>
      <c r="R399" s="24"/>
      <c r="S399" s="24"/>
      <c r="T399" s="22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04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  <c r="DK399" s="11"/>
      <c r="DL399" s="11"/>
      <c r="DM399" s="11"/>
      <c r="DN399" s="11"/>
      <c r="DO399" s="11"/>
      <c r="DP399" s="11"/>
      <c r="DQ399" s="11"/>
    </row>
    <row r="400" spans="1:121" ht="12.75" customHeight="1">
      <c r="A400" s="8"/>
      <c r="B400" s="29"/>
      <c r="C400" s="28"/>
      <c r="D400" s="9"/>
      <c r="E400" s="10"/>
      <c r="F400" s="11"/>
      <c r="G400" s="25"/>
      <c r="H400" s="26"/>
      <c r="I400" s="27"/>
      <c r="J400" s="39"/>
      <c r="K400" s="22"/>
      <c r="L400" s="11"/>
      <c r="M400" s="11"/>
      <c r="N400" s="11"/>
      <c r="O400" s="11"/>
      <c r="P400" s="11"/>
      <c r="Q400" s="23"/>
      <c r="R400" s="24"/>
      <c r="S400" s="24"/>
      <c r="T400" s="22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04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  <c r="DK400" s="11"/>
      <c r="DL400" s="11"/>
      <c r="DM400" s="11"/>
      <c r="DN400" s="11"/>
      <c r="DO400" s="11"/>
      <c r="DP400" s="11"/>
      <c r="DQ400" s="11"/>
    </row>
    <row r="401" spans="1:121" ht="12.75" customHeight="1">
      <c r="A401" s="8"/>
      <c r="B401" s="29"/>
      <c r="C401" s="28"/>
      <c r="D401" s="9"/>
      <c r="E401" s="10"/>
      <c r="F401" s="11"/>
      <c r="G401" s="25"/>
      <c r="H401" s="26"/>
      <c r="I401" s="27"/>
      <c r="J401" s="39"/>
      <c r="K401" s="22"/>
      <c r="L401" s="11"/>
      <c r="M401" s="11"/>
      <c r="N401" s="11"/>
      <c r="O401" s="11"/>
      <c r="P401" s="11"/>
      <c r="Q401" s="23"/>
      <c r="R401" s="24"/>
      <c r="S401" s="24"/>
      <c r="T401" s="22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04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  <c r="DK401" s="11"/>
      <c r="DL401" s="11"/>
      <c r="DM401" s="11"/>
      <c r="DN401" s="11"/>
      <c r="DO401" s="11"/>
      <c r="DP401" s="11"/>
      <c r="DQ401" s="11"/>
    </row>
    <row r="402" spans="1:121" ht="12.75" customHeight="1">
      <c r="A402" s="8"/>
      <c r="B402" s="29"/>
      <c r="C402" s="28"/>
      <c r="D402" s="9"/>
      <c r="E402" s="10"/>
      <c r="F402" s="11"/>
      <c r="G402" s="25"/>
      <c r="H402" s="26"/>
      <c r="I402" s="27"/>
      <c r="J402" s="39"/>
      <c r="K402" s="22"/>
      <c r="L402" s="11"/>
      <c r="M402" s="11"/>
      <c r="N402" s="11"/>
      <c r="O402" s="11"/>
      <c r="P402" s="11"/>
      <c r="Q402" s="23"/>
      <c r="R402" s="24"/>
      <c r="S402" s="24"/>
      <c r="T402" s="22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04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  <c r="DK402" s="11"/>
      <c r="DL402" s="11"/>
      <c r="DM402" s="11"/>
      <c r="DN402" s="11"/>
      <c r="DO402" s="11"/>
      <c r="DP402" s="11"/>
      <c r="DQ402" s="11"/>
    </row>
    <row r="403" spans="1:121" ht="12.75" customHeight="1">
      <c r="A403" s="8"/>
      <c r="B403" s="29"/>
      <c r="C403" s="28"/>
      <c r="D403" s="9"/>
      <c r="E403" s="10"/>
      <c r="F403" s="11"/>
      <c r="G403" s="25"/>
      <c r="H403" s="26"/>
      <c r="I403" s="27"/>
      <c r="J403" s="39"/>
      <c r="K403" s="22"/>
      <c r="L403" s="11"/>
      <c r="M403" s="11"/>
      <c r="N403" s="11"/>
      <c r="O403" s="11"/>
      <c r="P403" s="11"/>
      <c r="Q403" s="23"/>
      <c r="R403" s="24"/>
      <c r="S403" s="24"/>
      <c r="T403" s="22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04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</row>
    <row r="404" spans="1:121" ht="12.75" customHeight="1">
      <c r="A404" s="8"/>
      <c r="B404" s="29"/>
      <c r="C404" s="28"/>
      <c r="D404" s="9"/>
      <c r="E404" s="10"/>
      <c r="F404" s="11"/>
      <c r="G404" s="25"/>
      <c r="H404" s="26"/>
      <c r="I404" s="27"/>
      <c r="J404" s="39"/>
      <c r="K404" s="22"/>
      <c r="L404" s="11"/>
      <c r="M404" s="11"/>
      <c r="N404" s="11"/>
      <c r="O404" s="11"/>
      <c r="P404" s="11"/>
      <c r="Q404" s="23"/>
      <c r="R404" s="24"/>
      <c r="S404" s="24"/>
      <c r="T404" s="22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04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  <c r="DN404" s="11"/>
      <c r="DO404" s="11"/>
      <c r="DP404" s="11"/>
      <c r="DQ404" s="11"/>
    </row>
    <row r="405" spans="1:121" ht="12.75" customHeight="1">
      <c r="A405" s="8"/>
      <c r="B405" s="29"/>
      <c r="C405" s="28"/>
      <c r="D405" s="9"/>
      <c r="E405" s="10"/>
      <c r="F405" s="11"/>
      <c r="G405" s="25"/>
      <c r="H405" s="26"/>
      <c r="I405" s="27"/>
      <c r="J405" s="39"/>
      <c r="K405" s="22"/>
      <c r="L405" s="11"/>
      <c r="M405" s="11"/>
      <c r="N405" s="11"/>
      <c r="O405" s="11"/>
      <c r="P405" s="11"/>
      <c r="Q405" s="23"/>
      <c r="R405" s="24"/>
      <c r="S405" s="24"/>
      <c r="T405" s="22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04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</row>
    <row r="406" spans="1:121" ht="12.75" customHeight="1">
      <c r="A406" s="8"/>
      <c r="B406" s="29"/>
      <c r="C406" s="28"/>
      <c r="D406" s="9"/>
      <c r="E406" s="10"/>
      <c r="F406" s="11"/>
      <c r="G406" s="25"/>
      <c r="H406" s="26"/>
      <c r="I406" s="27"/>
      <c r="J406" s="39"/>
      <c r="K406" s="22"/>
      <c r="L406" s="11"/>
      <c r="M406" s="11"/>
      <c r="N406" s="11"/>
      <c r="O406" s="11"/>
      <c r="P406" s="11"/>
      <c r="Q406" s="23"/>
      <c r="R406" s="24"/>
      <c r="S406" s="24"/>
      <c r="T406" s="22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04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</row>
    <row r="407" spans="1:121" ht="12.75" customHeight="1">
      <c r="A407" s="8"/>
      <c r="B407" s="29"/>
      <c r="C407" s="28"/>
      <c r="D407" s="9"/>
      <c r="E407" s="10"/>
      <c r="F407" s="11"/>
      <c r="G407" s="25"/>
      <c r="H407" s="26"/>
      <c r="I407" s="27"/>
      <c r="J407" s="39"/>
      <c r="K407" s="22"/>
      <c r="L407" s="11"/>
      <c r="M407" s="11"/>
      <c r="N407" s="11"/>
      <c r="O407" s="11"/>
      <c r="P407" s="11"/>
      <c r="Q407" s="23"/>
      <c r="R407" s="24"/>
      <c r="S407" s="24"/>
      <c r="T407" s="22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04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  <c r="DQ407" s="11"/>
    </row>
    <row r="408" spans="1:121" ht="12.75" customHeight="1">
      <c r="A408" s="8"/>
      <c r="B408" s="29"/>
      <c r="C408" s="28"/>
      <c r="D408" s="9"/>
      <c r="E408" s="10"/>
      <c r="F408" s="11"/>
      <c r="G408" s="25"/>
      <c r="H408" s="26"/>
      <c r="I408" s="27"/>
      <c r="J408" s="39"/>
      <c r="K408" s="22"/>
      <c r="L408" s="11"/>
      <c r="M408" s="11"/>
      <c r="N408" s="11"/>
      <c r="O408" s="11"/>
      <c r="P408" s="11"/>
      <c r="Q408" s="23"/>
      <c r="R408" s="24"/>
      <c r="S408" s="24"/>
      <c r="T408" s="22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04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</row>
    <row r="409" spans="1:121" ht="12.75" customHeight="1">
      <c r="A409" s="8"/>
      <c r="B409" s="29"/>
      <c r="C409" s="28"/>
      <c r="D409" s="9"/>
      <c r="E409" s="10"/>
      <c r="F409" s="11"/>
      <c r="G409" s="25"/>
      <c r="H409" s="26"/>
      <c r="I409" s="27"/>
      <c r="J409" s="39"/>
      <c r="K409" s="22"/>
      <c r="L409" s="11"/>
      <c r="M409" s="11"/>
      <c r="N409" s="11"/>
      <c r="O409" s="11"/>
      <c r="P409" s="11"/>
      <c r="Q409" s="23"/>
      <c r="R409" s="24"/>
      <c r="S409" s="24"/>
      <c r="T409" s="22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04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</row>
    <row r="410" spans="1:121" ht="12.75" customHeight="1">
      <c r="A410" s="8"/>
      <c r="B410" s="29"/>
      <c r="C410" s="28"/>
      <c r="D410" s="9"/>
      <c r="E410" s="10"/>
      <c r="F410" s="11"/>
      <c r="G410" s="25"/>
      <c r="H410" s="26"/>
      <c r="I410" s="27"/>
      <c r="J410" s="39"/>
      <c r="K410" s="22"/>
      <c r="L410" s="11"/>
      <c r="M410" s="11"/>
      <c r="N410" s="11"/>
      <c r="O410" s="11"/>
      <c r="P410" s="11"/>
      <c r="Q410" s="23"/>
      <c r="R410" s="24"/>
      <c r="S410" s="24"/>
      <c r="T410" s="22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04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</row>
    <row r="411" spans="1:121" ht="12.75" customHeight="1">
      <c r="A411" s="8"/>
      <c r="B411" s="29"/>
      <c r="C411" s="28"/>
      <c r="D411" s="9"/>
      <c r="E411" s="10"/>
      <c r="F411" s="11"/>
      <c r="G411" s="25"/>
      <c r="H411" s="26"/>
      <c r="I411" s="27"/>
      <c r="J411" s="39"/>
      <c r="K411" s="22"/>
      <c r="L411" s="11"/>
      <c r="M411" s="11"/>
      <c r="N411" s="11"/>
      <c r="O411" s="11"/>
      <c r="P411" s="11"/>
      <c r="Q411" s="23"/>
      <c r="R411" s="24"/>
      <c r="S411" s="24"/>
      <c r="T411" s="22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04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</row>
    <row r="412" spans="1:121" ht="12.75" customHeight="1">
      <c r="A412" s="8"/>
      <c r="B412" s="29"/>
      <c r="C412" s="28"/>
      <c r="D412" s="9"/>
      <c r="E412" s="10"/>
      <c r="F412" s="11"/>
      <c r="G412" s="25"/>
      <c r="H412" s="26"/>
      <c r="I412" s="27"/>
      <c r="J412" s="39"/>
      <c r="K412" s="22"/>
      <c r="L412" s="11"/>
      <c r="M412" s="11"/>
      <c r="N412" s="11"/>
      <c r="O412" s="11"/>
      <c r="P412" s="11"/>
      <c r="Q412" s="23"/>
      <c r="R412" s="24"/>
      <c r="S412" s="24"/>
      <c r="T412" s="22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04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</row>
    <row r="413" spans="1:121" ht="12.75" customHeight="1">
      <c r="A413" s="8"/>
      <c r="B413" s="29"/>
      <c r="C413" s="28"/>
      <c r="D413" s="9"/>
      <c r="E413" s="10"/>
      <c r="F413" s="11"/>
      <c r="G413" s="25"/>
      <c r="H413" s="26"/>
      <c r="I413" s="27"/>
      <c r="J413" s="39"/>
      <c r="K413" s="22"/>
      <c r="L413" s="11"/>
      <c r="M413" s="11"/>
      <c r="N413" s="11"/>
      <c r="O413" s="11"/>
      <c r="P413" s="11"/>
      <c r="Q413" s="23"/>
      <c r="R413" s="24"/>
      <c r="S413" s="24"/>
      <c r="T413" s="22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04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</row>
    <row r="414" spans="1:121" ht="12.75" customHeight="1">
      <c r="A414" s="8"/>
      <c r="B414" s="29"/>
      <c r="C414" s="28"/>
      <c r="D414" s="9"/>
      <c r="E414" s="10"/>
      <c r="F414" s="11"/>
      <c r="G414" s="25"/>
      <c r="H414" s="26"/>
      <c r="I414" s="27"/>
      <c r="J414" s="39"/>
      <c r="K414" s="22"/>
      <c r="L414" s="11"/>
      <c r="M414" s="11"/>
      <c r="N414" s="11"/>
      <c r="O414" s="11"/>
      <c r="P414" s="11"/>
      <c r="Q414" s="23"/>
      <c r="R414" s="24"/>
      <c r="S414" s="24"/>
      <c r="T414" s="22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04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</row>
    <row r="415" spans="1:121" ht="12.75" customHeight="1">
      <c r="A415" s="8"/>
      <c r="B415" s="29"/>
      <c r="C415" s="28"/>
      <c r="D415" s="9"/>
      <c r="E415" s="10"/>
      <c r="F415" s="11"/>
      <c r="G415" s="25"/>
      <c r="H415" s="26"/>
      <c r="I415" s="27"/>
      <c r="J415" s="39"/>
      <c r="K415" s="22"/>
      <c r="L415" s="11"/>
      <c r="M415" s="11"/>
      <c r="N415" s="11"/>
      <c r="O415" s="11"/>
      <c r="P415" s="11"/>
      <c r="Q415" s="23"/>
      <c r="R415" s="24"/>
      <c r="S415" s="24"/>
      <c r="T415" s="22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04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</row>
    <row r="416" spans="1:121" ht="12.75" customHeight="1">
      <c r="A416" s="8"/>
      <c r="B416" s="29"/>
      <c r="C416" s="28"/>
      <c r="D416" s="9"/>
      <c r="E416" s="10"/>
      <c r="F416" s="11"/>
      <c r="G416" s="25"/>
      <c r="H416" s="26"/>
      <c r="I416" s="27"/>
      <c r="J416" s="39"/>
      <c r="K416" s="22"/>
      <c r="L416" s="11"/>
      <c r="M416" s="11"/>
      <c r="N416" s="11"/>
      <c r="O416" s="11"/>
      <c r="P416" s="11"/>
      <c r="Q416" s="23"/>
      <c r="R416" s="24"/>
      <c r="S416" s="24"/>
      <c r="T416" s="22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04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</row>
    <row r="417" spans="1:121" ht="12.75" customHeight="1">
      <c r="A417" s="8"/>
      <c r="B417" s="29"/>
      <c r="C417" s="28"/>
      <c r="D417" s="9"/>
      <c r="E417" s="10"/>
      <c r="F417" s="11"/>
      <c r="G417" s="25"/>
      <c r="H417" s="26"/>
      <c r="I417" s="27"/>
      <c r="J417" s="39"/>
      <c r="K417" s="22"/>
      <c r="L417" s="11"/>
      <c r="M417" s="11"/>
      <c r="N417" s="11"/>
      <c r="O417" s="11"/>
      <c r="P417" s="11"/>
      <c r="Q417" s="23"/>
      <c r="R417" s="24"/>
      <c r="S417" s="24"/>
      <c r="T417" s="22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04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  <c r="DN417" s="11"/>
      <c r="DO417" s="11"/>
      <c r="DP417" s="11"/>
      <c r="DQ417" s="11"/>
    </row>
    <row r="418" spans="1:121" ht="12.75" customHeight="1">
      <c r="A418" s="8"/>
      <c r="B418" s="29"/>
      <c r="C418" s="28"/>
      <c r="D418" s="9"/>
      <c r="E418" s="10"/>
      <c r="F418" s="11"/>
      <c r="G418" s="25"/>
      <c r="H418" s="26"/>
      <c r="I418" s="27"/>
      <c r="J418" s="39"/>
      <c r="K418" s="22"/>
      <c r="L418" s="11"/>
      <c r="M418" s="11"/>
      <c r="N418" s="11"/>
      <c r="O418" s="11"/>
      <c r="P418" s="11"/>
      <c r="Q418" s="23"/>
      <c r="R418" s="24"/>
      <c r="S418" s="24"/>
      <c r="T418" s="22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04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</row>
    <row r="419" spans="1:121" ht="12.75" customHeight="1">
      <c r="A419" s="8"/>
      <c r="B419" s="29"/>
      <c r="C419" s="28"/>
      <c r="D419" s="9"/>
      <c r="E419" s="10"/>
      <c r="F419" s="11"/>
      <c r="G419" s="25"/>
      <c r="H419" s="26"/>
      <c r="I419" s="27"/>
      <c r="J419" s="39"/>
      <c r="K419" s="22"/>
      <c r="L419" s="11"/>
      <c r="M419" s="11"/>
      <c r="N419" s="11"/>
      <c r="O419" s="11"/>
      <c r="P419" s="11"/>
      <c r="Q419" s="23"/>
      <c r="R419" s="24"/>
      <c r="S419" s="24"/>
      <c r="T419" s="22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04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</row>
    <row r="420" spans="1:121" ht="12.75" customHeight="1">
      <c r="A420" s="8"/>
      <c r="B420" s="29"/>
      <c r="C420" s="28"/>
      <c r="D420" s="9"/>
      <c r="E420" s="10"/>
      <c r="F420" s="11"/>
      <c r="G420" s="25"/>
      <c r="H420" s="26"/>
      <c r="I420" s="27"/>
      <c r="J420" s="39"/>
      <c r="K420" s="22"/>
      <c r="L420" s="11"/>
      <c r="M420" s="11"/>
      <c r="N420" s="11"/>
      <c r="O420" s="11"/>
      <c r="P420" s="11"/>
      <c r="Q420" s="23"/>
      <c r="R420" s="24"/>
      <c r="S420" s="24"/>
      <c r="T420" s="22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04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</row>
    <row r="421" spans="1:121" ht="12.75" customHeight="1">
      <c r="A421" s="8"/>
      <c r="B421" s="29"/>
      <c r="C421" s="28"/>
      <c r="D421" s="9"/>
      <c r="E421" s="10"/>
      <c r="F421" s="11"/>
      <c r="G421" s="25"/>
      <c r="H421" s="26"/>
      <c r="I421" s="27"/>
      <c r="J421" s="39"/>
      <c r="K421" s="22"/>
      <c r="L421" s="11"/>
      <c r="M421" s="11"/>
      <c r="N421" s="11"/>
      <c r="O421" s="11"/>
      <c r="P421" s="11"/>
      <c r="Q421" s="23"/>
      <c r="R421" s="24"/>
      <c r="S421" s="24"/>
      <c r="T421" s="22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04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</row>
    <row r="422" spans="1:121" ht="12.75" customHeight="1">
      <c r="A422" s="8"/>
      <c r="B422" s="29"/>
      <c r="C422" s="28"/>
      <c r="D422" s="9"/>
      <c r="E422" s="10"/>
      <c r="F422" s="11"/>
      <c r="G422" s="25"/>
      <c r="H422" s="26"/>
      <c r="I422" s="27"/>
      <c r="J422" s="39"/>
      <c r="K422" s="22"/>
      <c r="L422" s="11"/>
      <c r="M422" s="11"/>
      <c r="N422" s="11"/>
      <c r="O422" s="11"/>
      <c r="P422" s="11"/>
      <c r="Q422" s="23"/>
      <c r="R422" s="24"/>
      <c r="S422" s="24"/>
      <c r="T422" s="22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04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</row>
    <row r="423" spans="1:121" ht="12.75" customHeight="1">
      <c r="A423" s="8"/>
      <c r="B423" s="29"/>
      <c r="C423" s="28"/>
      <c r="D423" s="9"/>
      <c r="E423" s="10"/>
      <c r="F423" s="11"/>
      <c r="G423" s="25"/>
      <c r="H423" s="26"/>
      <c r="I423" s="27"/>
      <c r="J423" s="39"/>
      <c r="K423" s="22"/>
      <c r="L423" s="11"/>
      <c r="M423" s="11"/>
      <c r="N423" s="11"/>
      <c r="O423" s="11"/>
      <c r="P423" s="11"/>
      <c r="Q423" s="23"/>
      <c r="R423" s="24"/>
      <c r="S423" s="24"/>
      <c r="T423" s="22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04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</row>
    <row r="424" spans="1:121" ht="12.75" customHeight="1">
      <c r="A424" s="8"/>
      <c r="B424" s="29"/>
      <c r="C424" s="28"/>
      <c r="D424" s="9"/>
      <c r="E424" s="10"/>
      <c r="F424" s="11"/>
      <c r="G424" s="25"/>
      <c r="H424" s="26"/>
      <c r="I424" s="27"/>
      <c r="J424" s="39"/>
      <c r="K424" s="22"/>
      <c r="L424" s="11"/>
      <c r="M424" s="11"/>
      <c r="N424" s="11"/>
      <c r="O424" s="11"/>
      <c r="P424" s="11"/>
      <c r="Q424" s="23"/>
      <c r="R424" s="24"/>
      <c r="S424" s="24"/>
      <c r="T424" s="22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04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</row>
    <row r="425" spans="1:121" ht="12.75" customHeight="1">
      <c r="A425" s="8"/>
      <c r="B425" s="29"/>
      <c r="C425" s="28"/>
      <c r="D425" s="9"/>
      <c r="E425" s="10"/>
      <c r="F425" s="11"/>
      <c r="G425" s="25"/>
      <c r="H425" s="26"/>
      <c r="I425" s="27"/>
      <c r="J425" s="39"/>
      <c r="K425" s="22"/>
      <c r="L425" s="11"/>
      <c r="M425" s="11"/>
      <c r="N425" s="11"/>
      <c r="O425" s="11"/>
      <c r="P425" s="11"/>
      <c r="Q425" s="23"/>
      <c r="R425" s="24"/>
      <c r="S425" s="24"/>
      <c r="T425" s="22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04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</row>
    <row r="426" spans="1:121" ht="12.75" customHeight="1">
      <c r="A426" s="8"/>
      <c r="B426" s="29"/>
      <c r="C426" s="28"/>
      <c r="D426" s="9"/>
      <c r="E426" s="10"/>
      <c r="F426" s="11"/>
      <c r="G426" s="25"/>
      <c r="H426" s="26"/>
      <c r="I426" s="27"/>
      <c r="J426" s="39"/>
      <c r="K426" s="22"/>
      <c r="L426" s="11"/>
      <c r="M426" s="11"/>
      <c r="N426" s="11"/>
      <c r="O426" s="11"/>
      <c r="P426" s="11"/>
      <c r="Q426" s="23"/>
      <c r="R426" s="24"/>
      <c r="S426" s="24"/>
      <c r="T426" s="22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04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</row>
    <row r="427" spans="1:121" ht="12.75" customHeight="1">
      <c r="A427" s="8"/>
      <c r="B427" s="29"/>
      <c r="C427" s="28"/>
      <c r="D427" s="9"/>
      <c r="E427" s="10"/>
      <c r="F427" s="11"/>
      <c r="G427" s="25"/>
      <c r="H427" s="26"/>
      <c r="I427" s="27"/>
      <c r="J427" s="39"/>
      <c r="K427" s="22"/>
      <c r="L427" s="11"/>
      <c r="M427" s="11"/>
      <c r="N427" s="11"/>
      <c r="O427" s="11"/>
      <c r="P427" s="11"/>
      <c r="Q427" s="23"/>
      <c r="R427" s="24"/>
      <c r="S427" s="24"/>
      <c r="T427" s="22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04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</row>
    <row r="428" spans="1:121" ht="12.75" customHeight="1">
      <c r="A428" s="8"/>
      <c r="B428" s="29"/>
      <c r="C428" s="28"/>
      <c r="D428" s="9"/>
      <c r="E428" s="10"/>
      <c r="F428" s="11"/>
      <c r="G428" s="25"/>
      <c r="H428" s="26"/>
      <c r="I428" s="27"/>
      <c r="J428" s="39"/>
      <c r="K428" s="22"/>
      <c r="L428" s="11"/>
      <c r="M428" s="11"/>
      <c r="N428" s="11"/>
      <c r="O428" s="11"/>
      <c r="P428" s="11"/>
      <c r="Q428" s="23"/>
      <c r="R428" s="24"/>
      <c r="S428" s="24"/>
      <c r="T428" s="22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04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</row>
    <row r="429" spans="1:121" ht="12.75" customHeight="1">
      <c r="A429" s="8"/>
      <c r="B429" s="29"/>
      <c r="C429" s="28"/>
      <c r="D429" s="9"/>
      <c r="E429" s="10"/>
      <c r="F429" s="11"/>
      <c r="G429" s="25"/>
      <c r="H429" s="26"/>
      <c r="I429" s="27"/>
      <c r="J429" s="39"/>
      <c r="K429" s="22"/>
      <c r="L429" s="11"/>
      <c r="M429" s="11"/>
      <c r="N429" s="11"/>
      <c r="O429" s="11"/>
      <c r="P429" s="11"/>
      <c r="Q429" s="23"/>
      <c r="R429" s="24"/>
      <c r="S429" s="24"/>
      <c r="T429" s="22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04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  <c r="DK429" s="11"/>
      <c r="DL429" s="11"/>
      <c r="DM429" s="11"/>
      <c r="DN429" s="11"/>
      <c r="DO429" s="11"/>
      <c r="DP429" s="11"/>
      <c r="DQ429" s="11"/>
    </row>
    <row r="430" spans="1:121" ht="12.75" customHeight="1">
      <c r="A430" s="8"/>
      <c r="B430" s="29"/>
      <c r="C430" s="28"/>
      <c r="D430" s="9"/>
      <c r="E430" s="10"/>
      <c r="F430" s="11"/>
      <c r="G430" s="25"/>
      <c r="H430" s="26"/>
      <c r="I430" s="27"/>
      <c r="J430" s="39"/>
      <c r="K430" s="22"/>
      <c r="L430" s="11"/>
      <c r="M430" s="11"/>
      <c r="N430" s="11"/>
      <c r="O430" s="11"/>
      <c r="P430" s="11"/>
      <c r="Q430" s="23"/>
      <c r="R430" s="24"/>
      <c r="S430" s="24"/>
      <c r="T430" s="22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04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</row>
    <row r="431" spans="1:121" ht="12.75" customHeight="1">
      <c r="A431" s="8"/>
      <c r="B431" s="29"/>
      <c r="C431" s="28"/>
      <c r="D431" s="9"/>
      <c r="E431" s="10"/>
      <c r="F431" s="11"/>
      <c r="G431" s="25"/>
      <c r="H431" s="26"/>
      <c r="I431" s="27"/>
      <c r="J431" s="39"/>
      <c r="K431" s="22"/>
      <c r="L431" s="11"/>
      <c r="M431" s="11"/>
      <c r="N431" s="11"/>
      <c r="O431" s="11"/>
      <c r="P431" s="11"/>
      <c r="Q431" s="23"/>
      <c r="R431" s="24"/>
      <c r="S431" s="24"/>
      <c r="T431" s="22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04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</row>
    <row r="432" spans="1:121" ht="12.75" customHeight="1">
      <c r="A432" s="8"/>
      <c r="B432" s="29"/>
      <c r="C432" s="28"/>
      <c r="D432" s="9"/>
      <c r="E432" s="10"/>
      <c r="F432" s="11"/>
      <c r="G432" s="25"/>
      <c r="H432" s="26"/>
      <c r="I432" s="27"/>
      <c r="J432" s="39"/>
      <c r="K432" s="22"/>
      <c r="L432" s="11"/>
      <c r="M432" s="11"/>
      <c r="N432" s="11"/>
      <c r="O432" s="11"/>
      <c r="P432" s="11"/>
      <c r="Q432" s="23"/>
      <c r="R432" s="24"/>
      <c r="S432" s="24"/>
      <c r="T432" s="22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04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</row>
    <row r="433" spans="1:121" ht="12.75" customHeight="1">
      <c r="A433" s="8"/>
      <c r="B433" s="29"/>
      <c r="C433" s="28"/>
      <c r="D433" s="9"/>
      <c r="E433" s="10"/>
      <c r="F433" s="11"/>
      <c r="G433" s="25"/>
      <c r="H433" s="26"/>
      <c r="I433" s="27"/>
      <c r="J433" s="39"/>
      <c r="K433" s="22"/>
      <c r="L433" s="11"/>
      <c r="M433" s="11"/>
      <c r="N433" s="11"/>
      <c r="O433" s="11"/>
      <c r="P433" s="11"/>
      <c r="Q433" s="23"/>
      <c r="R433" s="24"/>
      <c r="S433" s="24"/>
      <c r="T433" s="22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04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</row>
    <row r="434" spans="1:121" ht="12.75" customHeight="1">
      <c r="A434" s="8"/>
      <c r="B434" s="29"/>
      <c r="C434" s="28"/>
      <c r="D434" s="9"/>
      <c r="E434" s="10"/>
      <c r="F434" s="11"/>
      <c r="G434" s="25"/>
      <c r="H434" s="26"/>
      <c r="I434" s="27"/>
      <c r="J434" s="39"/>
      <c r="K434" s="22"/>
      <c r="L434" s="11"/>
      <c r="M434" s="11"/>
      <c r="N434" s="11"/>
      <c r="O434" s="11"/>
      <c r="P434" s="11"/>
      <c r="Q434" s="23"/>
      <c r="R434" s="24"/>
      <c r="S434" s="24"/>
      <c r="T434" s="22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04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  <c r="DN434" s="11"/>
      <c r="DO434" s="11"/>
      <c r="DP434" s="11"/>
      <c r="DQ434" s="11"/>
    </row>
    <row r="435" spans="1:121" ht="12.75" customHeight="1">
      <c r="A435" s="8"/>
      <c r="B435" s="29"/>
      <c r="C435" s="28"/>
      <c r="D435" s="9"/>
      <c r="E435" s="10"/>
      <c r="F435" s="11"/>
      <c r="G435" s="25"/>
      <c r="H435" s="26"/>
      <c r="I435" s="27"/>
      <c r="J435" s="39"/>
      <c r="K435" s="22"/>
      <c r="L435" s="11"/>
      <c r="M435" s="11"/>
      <c r="N435" s="11"/>
      <c r="O435" s="11"/>
      <c r="P435" s="11"/>
      <c r="Q435" s="23"/>
      <c r="R435" s="24"/>
      <c r="S435" s="24"/>
      <c r="T435" s="22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04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</row>
    <row r="436" spans="1:121" ht="12.75" customHeight="1">
      <c r="A436" s="8"/>
      <c r="B436" s="29"/>
      <c r="C436" s="28"/>
      <c r="D436" s="9"/>
      <c r="E436" s="10"/>
      <c r="F436" s="11"/>
      <c r="G436" s="25"/>
      <c r="H436" s="26"/>
      <c r="I436" s="27"/>
      <c r="J436" s="39"/>
      <c r="K436" s="22"/>
      <c r="L436" s="11"/>
      <c r="M436" s="11"/>
      <c r="N436" s="11"/>
      <c r="O436" s="11"/>
      <c r="P436" s="11"/>
      <c r="Q436" s="23"/>
      <c r="R436" s="24"/>
      <c r="S436" s="24"/>
      <c r="T436" s="22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04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  <c r="DK436" s="11"/>
      <c r="DL436" s="11"/>
      <c r="DM436" s="11"/>
      <c r="DN436" s="11"/>
      <c r="DO436" s="11"/>
      <c r="DP436" s="11"/>
      <c r="DQ436" s="11"/>
    </row>
    <row r="437" spans="1:121" ht="12.75" customHeight="1">
      <c r="A437" s="8"/>
      <c r="B437" s="29"/>
      <c r="C437" s="28"/>
      <c r="D437" s="9"/>
      <c r="E437" s="10"/>
      <c r="F437" s="11"/>
      <c r="G437" s="25"/>
      <c r="H437" s="26"/>
      <c r="I437" s="27"/>
      <c r="J437" s="39"/>
      <c r="K437" s="22"/>
      <c r="L437" s="11"/>
      <c r="M437" s="11"/>
      <c r="N437" s="11"/>
      <c r="O437" s="11"/>
      <c r="P437" s="11"/>
      <c r="Q437" s="23"/>
      <c r="R437" s="24"/>
      <c r="S437" s="24"/>
      <c r="T437" s="22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04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</row>
    <row r="438" spans="1:121" ht="12.75" customHeight="1">
      <c r="A438" s="8"/>
      <c r="B438" s="29"/>
      <c r="C438" s="28"/>
      <c r="D438" s="9"/>
      <c r="E438" s="10"/>
      <c r="F438" s="11"/>
      <c r="G438" s="25"/>
      <c r="H438" s="26"/>
      <c r="I438" s="27"/>
      <c r="J438" s="39"/>
      <c r="K438" s="22"/>
      <c r="L438" s="11"/>
      <c r="M438" s="11"/>
      <c r="N438" s="11"/>
      <c r="O438" s="11"/>
      <c r="P438" s="11"/>
      <c r="Q438" s="23"/>
      <c r="R438" s="24"/>
      <c r="S438" s="24"/>
      <c r="T438" s="22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04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</row>
    <row r="439" spans="1:121" ht="12.75" customHeight="1">
      <c r="A439" s="8"/>
      <c r="B439" s="29"/>
      <c r="C439" s="28"/>
      <c r="D439" s="9"/>
      <c r="E439" s="10"/>
      <c r="F439" s="11"/>
      <c r="G439" s="25"/>
      <c r="H439" s="26"/>
      <c r="I439" s="27"/>
      <c r="J439" s="39"/>
      <c r="K439" s="22"/>
      <c r="L439" s="11"/>
      <c r="M439" s="11"/>
      <c r="N439" s="11"/>
      <c r="O439" s="11"/>
      <c r="P439" s="11"/>
      <c r="Q439" s="23"/>
      <c r="R439" s="24"/>
      <c r="S439" s="24"/>
      <c r="T439" s="22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04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</row>
    <row r="440" spans="1:121" ht="12.75" customHeight="1">
      <c r="A440" s="8"/>
      <c r="B440" s="29"/>
      <c r="C440" s="28"/>
      <c r="D440" s="9"/>
      <c r="E440" s="10"/>
      <c r="F440" s="11"/>
      <c r="G440" s="25"/>
      <c r="H440" s="26"/>
      <c r="I440" s="27"/>
      <c r="J440" s="39"/>
      <c r="K440" s="22"/>
      <c r="L440" s="11"/>
      <c r="M440" s="11"/>
      <c r="N440" s="11"/>
      <c r="O440" s="11"/>
      <c r="P440" s="11"/>
      <c r="Q440" s="23"/>
      <c r="R440" s="24"/>
      <c r="S440" s="24"/>
      <c r="T440" s="22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04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</row>
    <row r="441" spans="1:121" ht="12.75" customHeight="1">
      <c r="A441" s="8"/>
      <c r="B441" s="29"/>
      <c r="C441" s="28"/>
      <c r="D441" s="9"/>
      <c r="E441" s="10"/>
      <c r="F441" s="11"/>
      <c r="G441" s="25"/>
      <c r="H441" s="26"/>
      <c r="I441" s="27"/>
      <c r="J441" s="39"/>
      <c r="K441" s="22"/>
      <c r="L441" s="11"/>
      <c r="M441" s="11"/>
      <c r="N441" s="11"/>
      <c r="O441" s="11"/>
      <c r="P441" s="11"/>
      <c r="Q441" s="23"/>
      <c r="R441" s="24"/>
      <c r="S441" s="24"/>
      <c r="T441" s="22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04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  <c r="DN441" s="11"/>
      <c r="DO441" s="11"/>
      <c r="DP441" s="11"/>
      <c r="DQ441" s="11"/>
    </row>
    <row r="442" spans="1:121" ht="12.75" customHeight="1">
      <c r="A442" s="8"/>
      <c r="B442" s="29"/>
      <c r="C442" s="28"/>
      <c r="D442" s="9"/>
      <c r="E442" s="10"/>
      <c r="F442" s="11"/>
      <c r="G442" s="25"/>
      <c r="H442" s="26"/>
      <c r="I442" s="27"/>
      <c r="J442" s="39"/>
      <c r="K442" s="22"/>
      <c r="L442" s="11"/>
      <c r="M442" s="11"/>
      <c r="N442" s="11"/>
      <c r="O442" s="11"/>
      <c r="P442" s="11"/>
      <c r="Q442" s="23"/>
      <c r="R442" s="24"/>
      <c r="S442" s="24"/>
      <c r="T442" s="22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04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  <c r="DK442" s="11"/>
      <c r="DL442" s="11"/>
      <c r="DM442" s="11"/>
      <c r="DN442" s="11"/>
      <c r="DO442" s="11"/>
      <c r="DP442" s="11"/>
      <c r="DQ442" s="11"/>
    </row>
    <row r="443" spans="1:121" ht="12.75" customHeight="1">
      <c r="A443" s="8"/>
      <c r="B443" s="29"/>
      <c r="C443" s="28"/>
      <c r="D443" s="9"/>
      <c r="E443" s="10"/>
      <c r="F443" s="11"/>
      <c r="G443" s="25"/>
      <c r="H443" s="26"/>
      <c r="I443" s="27"/>
      <c r="J443" s="39"/>
      <c r="K443" s="22"/>
      <c r="L443" s="11"/>
      <c r="M443" s="11"/>
      <c r="N443" s="11"/>
      <c r="O443" s="11"/>
      <c r="P443" s="11"/>
      <c r="Q443" s="23"/>
      <c r="R443" s="24"/>
      <c r="S443" s="24"/>
      <c r="T443" s="22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04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  <c r="DN443" s="11"/>
      <c r="DO443" s="11"/>
      <c r="DP443" s="11"/>
      <c r="DQ443" s="11"/>
    </row>
    <row r="444" spans="1:121" ht="12.75" customHeight="1">
      <c r="A444" s="8"/>
      <c r="B444" s="29"/>
      <c r="C444" s="28"/>
      <c r="D444" s="9"/>
      <c r="E444" s="10"/>
      <c r="F444" s="11"/>
      <c r="G444" s="25"/>
      <c r="H444" s="26"/>
      <c r="I444" s="27"/>
      <c r="J444" s="39"/>
      <c r="K444" s="22"/>
      <c r="L444" s="11"/>
      <c r="M444" s="11"/>
      <c r="N444" s="11"/>
      <c r="O444" s="11"/>
      <c r="P444" s="11"/>
      <c r="Q444" s="23"/>
      <c r="R444" s="24"/>
      <c r="S444" s="24"/>
      <c r="T444" s="22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04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  <c r="DK444" s="11"/>
      <c r="DL444" s="11"/>
      <c r="DM444" s="11"/>
      <c r="DN444" s="11"/>
      <c r="DO444" s="11"/>
      <c r="DP444" s="11"/>
      <c r="DQ444" s="11"/>
    </row>
    <row r="445" spans="1:121" ht="12.75" customHeight="1">
      <c r="A445" s="8"/>
      <c r="B445" s="29"/>
      <c r="C445" s="28"/>
      <c r="D445" s="9"/>
      <c r="E445" s="10"/>
      <c r="F445" s="11"/>
      <c r="G445" s="25"/>
      <c r="H445" s="26"/>
      <c r="I445" s="27"/>
      <c r="J445" s="39"/>
      <c r="K445" s="22"/>
      <c r="L445" s="11"/>
      <c r="M445" s="11"/>
      <c r="N445" s="11"/>
      <c r="O445" s="11"/>
      <c r="P445" s="11"/>
      <c r="Q445" s="23"/>
      <c r="R445" s="24"/>
      <c r="S445" s="24"/>
      <c r="T445" s="22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04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</row>
    <row r="446" spans="1:121" ht="12.75" customHeight="1">
      <c r="A446" s="8"/>
      <c r="B446" s="29"/>
      <c r="C446" s="28"/>
      <c r="D446" s="9"/>
      <c r="E446" s="10"/>
      <c r="F446" s="11"/>
      <c r="G446" s="25"/>
      <c r="H446" s="26"/>
      <c r="I446" s="27"/>
      <c r="J446" s="39"/>
      <c r="K446" s="22"/>
      <c r="L446" s="11"/>
      <c r="M446" s="11"/>
      <c r="N446" s="11"/>
      <c r="O446" s="11"/>
      <c r="P446" s="11"/>
      <c r="Q446" s="23"/>
      <c r="R446" s="24"/>
      <c r="S446" s="24"/>
      <c r="T446" s="22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04"/>
      <c r="CV446" s="11"/>
      <c r="CW446" s="11"/>
      <c r="CX446" s="11"/>
      <c r="CY446" s="11"/>
      <c r="CZ446" s="11"/>
      <c r="DA446" s="11"/>
      <c r="DB446" s="11"/>
      <c r="DC446" s="11"/>
      <c r="DD446" s="11"/>
      <c r="DE446" s="11"/>
      <c r="DF446" s="11"/>
      <c r="DG446" s="11"/>
      <c r="DH446" s="11"/>
      <c r="DI446" s="11"/>
      <c r="DJ446" s="11"/>
      <c r="DK446" s="11"/>
      <c r="DL446" s="11"/>
      <c r="DM446" s="11"/>
      <c r="DN446" s="11"/>
      <c r="DO446" s="11"/>
      <c r="DP446" s="11"/>
      <c r="DQ446" s="11"/>
    </row>
    <row r="447" spans="1:121" ht="12.75" customHeight="1">
      <c r="A447" s="8"/>
      <c r="B447" s="29"/>
      <c r="C447" s="28"/>
      <c r="D447" s="9"/>
      <c r="E447" s="10"/>
      <c r="F447" s="11"/>
      <c r="G447" s="25"/>
      <c r="H447" s="26"/>
      <c r="I447" s="27"/>
      <c r="J447" s="39"/>
      <c r="K447" s="22"/>
      <c r="L447" s="11"/>
      <c r="M447" s="11"/>
      <c r="N447" s="11"/>
      <c r="O447" s="11"/>
      <c r="P447" s="11"/>
      <c r="Q447" s="23"/>
      <c r="R447" s="24"/>
      <c r="S447" s="24"/>
      <c r="T447" s="22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04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  <c r="DK447" s="11"/>
      <c r="DL447" s="11"/>
      <c r="DM447" s="11"/>
      <c r="DN447" s="11"/>
      <c r="DO447" s="11"/>
      <c r="DP447" s="11"/>
      <c r="DQ447" s="11"/>
    </row>
    <row r="448" spans="1:121" ht="12.75" customHeight="1">
      <c r="A448" s="8"/>
      <c r="B448" s="29"/>
      <c r="C448" s="28"/>
      <c r="D448" s="9"/>
      <c r="E448" s="10"/>
      <c r="F448" s="11"/>
      <c r="G448" s="25"/>
      <c r="H448" s="26"/>
      <c r="I448" s="27"/>
      <c r="J448" s="39"/>
      <c r="K448" s="22"/>
      <c r="L448" s="11"/>
      <c r="M448" s="11"/>
      <c r="N448" s="11"/>
      <c r="O448" s="11"/>
      <c r="P448" s="11"/>
      <c r="Q448" s="23"/>
      <c r="R448" s="24"/>
      <c r="S448" s="24"/>
      <c r="T448" s="22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04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  <c r="DI448" s="11"/>
      <c r="DJ448" s="11"/>
      <c r="DK448" s="11"/>
      <c r="DL448" s="11"/>
      <c r="DM448" s="11"/>
      <c r="DN448" s="11"/>
      <c r="DO448" s="11"/>
      <c r="DP448" s="11"/>
      <c r="DQ448" s="11"/>
    </row>
    <row r="449" spans="1:121" ht="12.75" customHeight="1">
      <c r="A449" s="8"/>
      <c r="B449" s="29"/>
      <c r="C449" s="28"/>
      <c r="D449" s="9"/>
      <c r="E449" s="10"/>
      <c r="F449" s="11"/>
      <c r="G449" s="25"/>
      <c r="H449" s="26"/>
      <c r="I449" s="27"/>
      <c r="J449" s="39"/>
      <c r="K449" s="22"/>
      <c r="L449" s="11"/>
      <c r="M449" s="11"/>
      <c r="N449" s="11"/>
      <c r="O449" s="11"/>
      <c r="P449" s="11"/>
      <c r="Q449" s="23"/>
      <c r="R449" s="24"/>
      <c r="S449" s="24"/>
      <c r="T449" s="22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04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  <c r="DI449" s="11"/>
      <c r="DJ449" s="11"/>
      <c r="DK449" s="11"/>
      <c r="DL449" s="11"/>
      <c r="DM449" s="11"/>
      <c r="DN449" s="11"/>
      <c r="DO449" s="11"/>
      <c r="DP449" s="11"/>
      <c r="DQ449" s="11"/>
    </row>
    <row r="450" spans="1:121" ht="12.75" customHeight="1">
      <c r="A450" s="8"/>
      <c r="B450" s="29"/>
      <c r="C450" s="28"/>
      <c r="D450" s="9"/>
      <c r="E450" s="10"/>
      <c r="F450" s="11"/>
      <c r="G450" s="25"/>
      <c r="H450" s="26"/>
      <c r="I450" s="27"/>
      <c r="J450" s="39"/>
      <c r="K450" s="22"/>
      <c r="L450" s="11"/>
      <c r="M450" s="11"/>
      <c r="N450" s="11"/>
      <c r="O450" s="11"/>
      <c r="P450" s="11"/>
      <c r="Q450" s="23"/>
      <c r="R450" s="24"/>
      <c r="S450" s="24"/>
      <c r="T450" s="22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04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  <c r="DK450" s="11"/>
      <c r="DL450" s="11"/>
      <c r="DM450" s="11"/>
      <c r="DN450" s="11"/>
      <c r="DO450" s="11"/>
      <c r="DP450" s="11"/>
      <c r="DQ450" s="11"/>
    </row>
    <row r="451" spans="1:121" ht="12.75" customHeight="1">
      <c r="A451" s="8"/>
      <c r="B451" s="29"/>
      <c r="C451" s="28"/>
      <c r="D451" s="9"/>
      <c r="E451" s="10"/>
      <c r="F451" s="11"/>
      <c r="G451" s="25"/>
      <c r="H451" s="26"/>
      <c r="I451" s="27"/>
      <c r="J451" s="39"/>
      <c r="K451" s="22"/>
      <c r="L451" s="11"/>
      <c r="M451" s="11"/>
      <c r="N451" s="11"/>
      <c r="O451" s="11"/>
      <c r="P451" s="11"/>
      <c r="Q451" s="23"/>
      <c r="R451" s="24"/>
      <c r="S451" s="24"/>
      <c r="T451" s="22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04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  <c r="DK451" s="11"/>
      <c r="DL451" s="11"/>
      <c r="DM451" s="11"/>
      <c r="DN451" s="11"/>
      <c r="DO451" s="11"/>
      <c r="DP451" s="11"/>
      <c r="DQ451" s="11"/>
    </row>
    <row r="452" spans="1:121" ht="12.75" customHeight="1">
      <c r="A452" s="8"/>
      <c r="B452" s="29"/>
      <c r="C452" s="28"/>
      <c r="D452" s="9"/>
      <c r="E452" s="10"/>
      <c r="F452" s="11"/>
      <c r="G452" s="25"/>
      <c r="H452" s="26"/>
      <c r="I452" s="27"/>
      <c r="J452" s="39"/>
      <c r="K452" s="22"/>
      <c r="L452" s="11"/>
      <c r="M452" s="11"/>
      <c r="N452" s="11"/>
      <c r="O452" s="11"/>
      <c r="P452" s="11"/>
      <c r="Q452" s="23"/>
      <c r="R452" s="24"/>
      <c r="S452" s="24"/>
      <c r="T452" s="22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04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  <c r="DK452" s="11"/>
      <c r="DL452" s="11"/>
      <c r="DM452" s="11"/>
      <c r="DN452" s="11"/>
      <c r="DO452" s="11"/>
      <c r="DP452" s="11"/>
      <c r="DQ452" s="11"/>
    </row>
    <row r="453" spans="1:121" ht="12.75" customHeight="1">
      <c r="A453" s="8"/>
      <c r="B453" s="29"/>
      <c r="C453" s="28"/>
      <c r="D453" s="9"/>
      <c r="E453" s="10"/>
      <c r="F453" s="11"/>
      <c r="G453" s="25"/>
      <c r="H453" s="26"/>
      <c r="I453" s="27"/>
      <c r="J453" s="39"/>
      <c r="K453" s="22"/>
      <c r="L453" s="11"/>
      <c r="M453" s="11"/>
      <c r="N453" s="11"/>
      <c r="O453" s="11"/>
      <c r="P453" s="11"/>
      <c r="Q453" s="23"/>
      <c r="R453" s="24"/>
      <c r="S453" s="24"/>
      <c r="T453" s="22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04"/>
      <c r="CV453" s="11"/>
      <c r="CW453" s="11"/>
      <c r="CX453" s="11"/>
      <c r="CY453" s="11"/>
      <c r="CZ453" s="11"/>
      <c r="DA453" s="11"/>
      <c r="DB453" s="11"/>
      <c r="DC453" s="11"/>
      <c r="DD453" s="11"/>
      <c r="DE453" s="11"/>
      <c r="DF453" s="11"/>
      <c r="DG453" s="11"/>
      <c r="DH453" s="11"/>
      <c r="DI453" s="11"/>
      <c r="DJ453" s="11"/>
      <c r="DK453" s="11"/>
      <c r="DL453" s="11"/>
      <c r="DM453" s="11"/>
      <c r="DN453" s="11"/>
      <c r="DO453" s="11"/>
      <c r="DP453" s="11"/>
      <c r="DQ453" s="11"/>
    </row>
    <row r="454" spans="1:121" ht="12.75" customHeight="1">
      <c r="A454" s="8"/>
      <c r="B454" s="29"/>
      <c r="C454" s="28"/>
      <c r="D454" s="9"/>
      <c r="E454" s="10"/>
      <c r="F454" s="11"/>
      <c r="G454" s="25"/>
      <c r="H454" s="26"/>
      <c r="I454" s="27"/>
      <c r="J454" s="39"/>
      <c r="K454" s="22"/>
      <c r="L454" s="11"/>
      <c r="M454" s="11"/>
      <c r="N454" s="11"/>
      <c r="O454" s="11"/>
      <c r="P454" s="11"/>
      <c r="Q454" s="23"/>
      <c r="R454" s="24"/>
      <c r="S454" s="24"/>
      <c r="T454" s="22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04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  <c r="DI454" s="11"/>
      <c r="DJ454" s="11"/>
      <c r="DK454" s="11"/>
      <c r="DL454" s="11"/>
      <c r="DM454" s="11"/>
      <c r="DN454" s="11"/>
      <c r="DO454" s="11"/>
      <c r="DP454" s="11"/>
      <c r="DQ454" s="11"/>
    </row>
    <row r="455" spans="1:121" ht="12.75" customHeight="1">
      <c r="A455" s="8"/>
      <c r="B455" s="29"/>
      <c r="C455" s="28"/>
      <c r="D455" s="9"/>
      <c r="E455" s="10"/>
      <c r="F455" s="11"/>
      <c r="G455" s="25"/>
      <c r="H455" s="26"/>
      <c r="I455" s="27"/>
      <c r="J455" s="39"/>
      <c r="K455" s="22"/>
      <c r="L455" s="11"/>
      <c r="M455" s="11"/>
      <c r="N455" s="11"/>
      <c r="O455" s="11"/>
      <c r="P455" s="11"/>
      <c r="Q455" s="23"/>
      <c r="R455" s="24"/>
      <c r="S455" s="24"/>
      <c r="T455" s="22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04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  <c r="DI455" s="11"/>
      <c r="DJ455" s="11"/>
      <c r="DK455" s="11"/>
      <c r="DL455" s="11"/>
      <c r="DM455" s="11"/>
      <c r="DN455" s="11"/>
      <c r="DO455" s="11"/>
      <c r="DP455" s="11"/>
      <c r="DQ455" s="11"/>
    </row>
    <row r="456" spans="1:121" ht="12.75" customHeight="1">
      <c r="A456" s="8"/>
      <c r="B456" s="29"/>
      <c r="C456" s="28"/>
      <c r="D456" s="9"/>
      <c r="E456" s="10"/>
      <c r="F456" s="11"/>
      <c r="G456" s="25"/>
      <c r="H456" s="26"/>
      <c r="I456" s="27"/>
      <c r="J456" s="39"/>
      <c r="K456" s="22"/>
      <c r="L456" s="11"/>
      <c r="M456" s="11"/>
      <c r="N456" s="11"/>
      <c r="O456" s="11"/>
      <c r="P456" s="11"/>
      <c r="Q456" s="23"/>
      <c r="R456" s="24"/>
      <c r="S456" s="24"/>
      <c r="T456" s="22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04"/>
      <c r="CV456" s="11"/>
      <c r="CW456" s="11"/>
      <c r="CX456" s="11"/>
      <c r="CY456" s="11"/>
      <c r="CZ456" s="11"/>
      <c r="DA456" s="11"/>
      <c r="DB456" s="11"/>
      <c r="DC456" s="11"/>
      <c r="DD456" s="11"/>
      <c r="DE456" s="11"/>
      <c r="DF456" s="11"/>
      <c r="DG456" s="11"/>
      <c r="DH456" s="11"/>
      <c r="DI456" s="11"/>
      <c r="DJ456" s="11"/>
      <c r="DK456" s="11"/>
      <c r="DL456" s="11"/>
      <c r="DM456" s="11"/>
      <c r="DN456" s="11"/>
      <c r="DO456" s="11"/>
      <c r="DP456" s="11"/>
      <c r="DQ456" s="11"/>
    </row>
    <row r="457" spans="1:121" ht="12.75" customHeight="1">
      <c r="A457" s="8"/>
      <c r="B457" s="29"/>
      <c r="C457" s="28"/>
      <c r="D457" s="9"/>
      <c r="E457" s="10"/>
      <c r="F457" s="11"/>
      <c r="G457" s="25"/>
      <c r="H457" s="26"/>
      <c r="I457" s="27"/>
      <c r="J457" s="39"/>
      <c r="K457" s="22"/>
      <c r="L457" s="11"/>
      <c r="M457" s="11"/>
      <c r="N457" s="11"/>
      <c r="O457" s="11"/>
      <c r="P457" s="11"/>
      <c r="Q457" s="23"/>
      <c r="R457" s="24"/>
      <c r="S457" s="24"/>
      <c r="T457" s="22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04"/>
      <c r="CV457" s="11"/>
      <c r="CW457" s="11"/>
      <c r="CX457" s="11"/>
      <c r="CY457" s="11"/>
      <c r="CZ457" s="11"/>
      <c r="DA457" s="11"/>
      <c r="DB457" s="11"/>
      <c r="DC457" s="11"/>
      <c r="DD457" s="11"/>
      <c r="DE457" s="11"/>
      <c r="DF457" s="11"/>
      <c r="DG457" s="11"/>
      <c r="DH457" s="11"/>
      <c r="DI457" s="11"/>
      <c r="DJ457" s="11"/>
      <c r="DK457" s="11"/>
      <c r="DL457" s="11"/>
      <c r="DM457" s="11"/>
      <c r="DN457" s="11"/>
      <c r="DO457" s="11"/>
      <c r="DP457" s="11"/>
      <c r="DQ457" s="11"/>
    </row>
    <row r="458" spans="1:121" ht="12.75" customHeight="1">
      <c r="A458" s="8"/>
      <c r="B458" s="29"/>
      <c r="C458" s="28"/>
      <c r="D458" s="9"/>
      <c r="E458" s="10"/>
      <c r="F458" s="11"/>
      <c r="G458" s="25"/>
      <c r="H458" s="26"/>
      <c r="I458" s="27"/>
      <c r="J458" s="39"/>
      <c r="K458" s="22"/>
      <c r="L458" s="11"/>
      <c r="M458" s="11"/>
      <c r="N458" s="11"/>
      <c r="O458" s="11"/>
      <c r="P458" s="11"/>
      <c r="Q458" s="23"/>
      <c r="R458" s="24"/>
      <c r="S458" s="24"/>
      <c r="T458" s="22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1"/>
      <c r="CT458" s="11"/>
      <c r="CU458" s="104"/>
      <c r="CV458" s="11"/>
      <c r="CW458" s="11"/>
      <c r="CX458" s="11"/>
      <c r="CY458" s="11"/>
      <c r="CZ458" s="11"/>
      <c r="DA458" s="11"/>
      <c r="DB458" s="11"/>
      <c r="DC458" s="11"/>
      <c r="DD458" s="11"/>
      <c r="DE458" s="11"/>
      <c r="DF458" s="11"/>
      <c r="DG458" s="11"/>
      <c r="DH458" s="11"/>
      <c r="DI458" s="11"/>
      <c r="DJ458" s="11"/>
      <c r="DK458" s="11"/>
      <c r="DL458" s="11"/>
      <c r="DM458" s="11"/>
      <c r="DN458" s="11"/>
      <c r="DO458" s="11"/>
      <c r="DP458" s="11"/>
      <c r="DQ458" s="11"/>
    </row>
    <row r="459" spans="1:121" ht="12.75" customHeight="1">
      <c r="A459" s="8"/>
      <c r="B459" s="29"/>
      <c r="C459" s="28"/>
      <c r="D459" s="9"/>
      <c r="E459" s="10"/>
      <c r="F459" s="11"/>
      <c r="G459" s="25"/>
      <c r="H459" s="26"/>
      <c r="I459" s="27"/>
      <c r="J459" s="39"/>
      <c r="K459" s="22"/>
      <c r="L459" s="11"/>
      <c r="M459" s="11"/>
      <c r="N459" s="11"/>
      <c r="O459" s="11"/>
      <c r="P459" s="11"/>
      <c r="Q459" s="23"/>
      <c r="R459" s="24"/>
      <c r="S459" s="24"/>
      <c r="T459" s="22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04"/>
      <c r="CV459" s="11"/>
      <c r="CW459" s="11"/>
      <c r="CX459" s="11"/>
      <c r="CY459" s="11"/>
      <c r="CZ459" s="11"/>
      <c r="DA459" s="11"/>
      <c r="DB459" s="11"/>
      <c r="DC459" s="11"/>
      <c r="DD459" s="11"/>
      <c r="DE459" s="11"/>
      <c r="DF459" s="11"/>
      <c r="DG459" s="11"/>
      <c r="DH459" s="11"/>
      <c r="DI459" s="11"/>
      <c r="DJ459" s="11"/>
      <c r="DK459" s="11"/>
      <c r="DL459" s="11"/>
      <c r="DM459" s="11"/>
      <c r="DN459" s="11"/>
      <c r="DO459" s="11"/>
      <c r="DP459" s="11"/>
      <c r="DQ459" s="11"/>
    </row>
    <row r="460" spans="1:121" ht="12.75" customHeight="1">
      <c r="A460" s="8"/>
      <c r="B460" s="29"/>
      <c r="C460" s="28"/>
      <c r="D460" s="9"/>
      <c r="E460" s="10"/>
      <c r="F460" s="11"/>
      <c r="G460" s="25"/>
      <c r="H460" s="26"/>
      <c r="I460" s="27"/>
      <c r="J460" s="39"/>
      <c r="K460" s="22"/>
      <c r="L460" s="11"/>
      <c r="M460" s="11"/>
      <c r="N460" s="11"/>
      <c r="O460" s="11"/>
      <c r="P460" s="11"/>
      <c r="Q460" s="23"/>
      <c r="R460" s="24"/>
      <c r="S460" s="24"/>
      <c r="T460" s="22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04"/>
      <c r="CV460" s="11"/>
      <c r="CW460" s="11"/>
      <c r="CX460" s="11"/>
      <c r="CY460" s="11"/>
      <c r="CZ460" s="11"/>
      <c r="DA460" s="11"/>
      <c r="DB460" s="11"/>
      <c r="DC460" s="11"/>
      <c r="DD460" s="11"/>
      <c r="DE460" s="11"/>
      <c r="DF460" s="11"/>
      <c r="DG460" s="11"/>
      <c r="DH460" s="11"/>
      <c r="DI460" s="11"/>
      <c r="DJ460" s="11"/>
      <c r="DK460" s="11"/>
      <c r="DL460" s="11"/>
      <c r="DM460" s="11"/>
      <c r="DN460" s="11"/>
      <c r="DO460" s="11"/>
      <c r="DP460" s="11"/>
      <c r="DQ460" s="11"/>
    </row>
    <row r="461" spans="1:121" ht="12.75" customHeight="1">
      <c r="A461" s="8"/>
      <c r="B461" s="29"/>
      <c r="C461" s="28"/>
      <c r="D461" s="9"/>
      <c r="E461" s="10"/>
      <c r="F461" s="11"/>
      <c r="G461" s="25"/>
      <c r="H461" s="26"/>
      <c r="I461" s="27"/>
      <c r="J461" s="39"/>
      <c r="K461" s="22"/>
      <c r="L461" s="11"/>
      <c r="M461" s="11"/>
      <c r="N461" s="11"/>
      <c r="O461" s="11"/>
      <c r="P461" s="11"/>
      <c r="Q461" s="23"/>
      <c r="R461" s="24"/>
      <c r="S461" s="24"/>
      <c r="T461" s="22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1"/>
      <c r="CT461" s="11"/>
      <c r="CU461" s="104"/>
      <c r="CV461" s="11"/>
      <c r="CW461" s="11"/>
      <c r="CX461" s="11"/>
      <c r="CY461" s="11"/>
      <c r="CZ461" s="11"/>
      <c r="DA461" s="11"/>
      <c r="DB461" s="11"/>
      <c r="DC461" s="11"/>
      <c r="DD461" s="11"/>
      <c r="DE461" s="11"/>
      <c r="DF461" s="11"/>
      <c r="DG461" s="11"/>
      <c r="DH461" s="11"/>
      <c r="DI461" s="11"/>
      <c r="DJ461" s="11"/>
      <c r="DK461" s="11"/>
      <c r="DL461" s="11"/>
      <c r="DM461" s="11"/>
      <c r="DN461" s="11"/>
      <c r="DO461" s="11"/>
      <c r="DP461" s="11"/>
      <c r="DQ461" s="11"/>
    </row>
    <row r="462" spans="1:121" ht="12.75" customHeight="1">
      <c r="A462" s="8"/>
      <c r="B462" s="29"/>
      <c r="C462" s="28"/>
      <c r="D462" s="9"/>
      <c r="E462" s="10"/>
      <c r="F462" s="11"/>
      <c r="G462" s="25"/>
      <c r="H462" s="26"/>
      <c r="I462" s="27"/>
      <c r="J462" s="39"/>
      <c r="K462" s="22"/>
      <c r="L462" s="11"/>
      <c r="M462" s="11"/>
      <c r="N462" s="11"/>
      <c r="O462" s="11"/>
      <c r="P462" s="11"/>
      <c r="Q462" s="23"/>
      <c r="R462" s="24"/>
      <c r="S462" s="24"/>
      <c r="T462" s="22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04"/>
      <c r="CV462" s="11"/>
      <c r="CW462" s="11"/>
      <c r="CX462" s="11"/>
      <c r="CY462" s="11"/>
      <c r="CZ462" s="11"/>
      <c r="DA462" s="11"/>
      <c r="DB462" s="11"/>
      <c r="DC462" s="11"/>
      <c r="DD462" s="11"/>
      <c r="DE462" s="11"/>
      <c r="DF462" s="11"/>
      <c r="DG462" s="11"/>
      <c r="DH462" s="11"/>
      <c r="DI462" s="11"/>
      <c r="DJ462" s="11"/>
      <c r="DK462" s="11"/>
      <c r="DL462" s="11"/>
      <c r="DM462" s="11"/>
      <c r="DN462" s="11"/>
      <c r="DO462" s="11"/>
      <c r="DP462" s="11"/>
      <c r="DQ462" s="11"/>
    </row>
    <row r="463" spans="1:121" ht="12.75" customHeight="1">
      <c r="A463" s="8"/>
      <c r="B463" s="29"/>
      <c r="C463" s="28"/>
      <c r="D463" s="9"/>
      <c r="E463" s="10"/>
      <c r="F463" s="11"/>
      <c r="G463" s="25"/>
      <c r="H463" s="26"/>
      <c r="I463" s="27"/>
      <c r="J463" s="39"/>
      <c r="K463" s="22"/>
      <c r="L463" s="11"/>
      <c r="M463" s="11"/>
      <c r="N463" s="11"/>
      <c r="O463" s="11"/>
      <c r="P463" s="11"/>
      <c r="Q463" s="23"/>
      <c r="R463" s="24"/>
      <c r="S463" s="24"/>
      <c r="T463" s="22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04"/>
      <c r="CV463" s="11"/>
      <c r="CW463" s="11"/>
      <c r="CX463" s="11"/>
      <c r="CY463" s="11"/>
      <c r="CZ463" s="11"/>
      <c r="DA463" s="11"/>
      <c r="DB463" s="11"/>
      <c r="DC463" s="11"/>
      <c r="DD463" s="11"/>
      <c r="DE463" s="11"/>
      <c r="DF463" s="11"/>
      <c r="DG463" s="11"/>
      <c r="DH463" s="11"/>
      <c r="DI463" s="11"/>
      <c r="DJ463" s="11"/>
      <c r="DK463" s="11"/>
      <c r="DL463" s="11"/>
      <c r="DM463" s="11"/>
      <c r="DN463" s="11"/>
      <c r="DO463" s="11"/>
      <c r="DP463" s="11"/>
      <c r="DQ463" s="11"/>
    </row>
    <row r="464" spans="1:121" ht="12.75" customHeight="1">
      <c r="A464" s="8"/>
      <c r="B464" s="29"/>
      <c r="C464" s="28"/>
      <c r="D464" s="9"/>
      <c r="E464" s="10"/>
      <c r="F464" s="11"/>
      <c r="G464" s="25"/>
      <c r="H464" s="26"/>
      <c r="I464" s="27"/>
      <c r="J464" s="39"/>
      <c r="K464" s="22"/>
      <c r="L464" s="11"/>
      <c r="M464" s="11"/>
      <c r="N464" s="11"/>
      <c r="O464" s="11"/>
      <c r="P464" s="11"/>
      <c r="Q464" s="23"/>
      <c r="R464" s="24"/>
      <c r="S464" s="24"/>
      <c r="T464" s="22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04"/>
      <c r="CV464" s="11"/>
      <c r="CW464" s="11"/>
      <c r="CX464" s="11"/>
      <c r="CY464" s="11"/>
      <c r="CZ464" s="11"/>
      <c r="DA464" s="11"/>
      <c r="DB464" s="11"/>
      <c r="DC464" s="11"/>
      <c r="DD464" s="11"/>
      <c r="DE464" s="11"/>
      <c r="DF464" s="11"/>
      <c r="DG464" s="11"/>
      <c r="DH464" s="11"/>
      <c r="DI464" s="11"/>
      <c r="DJ464" s="11"/>
      <c r="DK464" s="11"/>
      <c r="DL464" s="11"/>
      <c r="DM464" s="11"/>
      <c r="DN464" s="11"/>
      <c r="DO464" s="11"/>
      <c r="DP464" s="11"/>
      <c r="DQ464" s="11"/>
    </row>
    <row r="465" spans="1:121" ht="12.75" customHeight="1">
      <c r="A465" s="8"/>
      <c r="B465" s="29"/>
      <c r="C465" s="28"/>
      <c r="D465" s="9"/>
      <c r="E465" s="10"/>
      <c r="F465" s="11"/>
      <c r="G465" s="25"/>
      <c r="H465" s="26"/>
      <c r="I465" s="27"/>
      <c r="J465" s="39"/>
      <c r="K465" s="22"/>
      <c r="L465" s="11"/>
      <c r="M465" s="11"/>
      <c r="N465" s="11"/>
      <c r="O465" s="11"/>
      <c r="P465" s="11"/>
      <c r="Q465" s="23"/>
      <c r="R465" s="24"/>
      <c r="S465" s="24"/>
      <c r="T465" s="22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04"/>
      <c r="CV465" s="11"/>
      <c r="CW465" s="11"/>
      <c r="CX465" s="11"/>
      <c r="CY465" s="11"/>
      <c r="CZ465" s="11"/>
      <c r="DA465" s="11"/>
      <c r="DB465" s="11"/>
      <c r="DC465" s="11"/>
      <c r="DD465" s="11"/>
      <c r="DE465" s="11"/>
      <c r="DF465" s="11"/>
      <c r="DG465" s="11"/>
      <c r="DH465" s="11"/>
      <c r="DI465" s="11"/>
      <c r="DJ465" s="11"/>
      <c r="DK465" s="11"/>
      <c r="DL465" s="11"/>
      <c r="DM465" s="11"/>
      <c r="DN465" s="11"/>
      <c r="DO465" s="11"/>
      <c r="DP465" s="11"/>
      <c r="DQ465" s="11"/>
    </row>
    <row r="466" spans="1:121" ht="12.75" customHeight="1">
      <c r="A466" s="8"/>
      <c r="B466" s="29"/>
      <c r="C466" s="28"/>
      <c r="D466" s="9"/>
      <c r="E466" s="10"/>
      <c r="F466" s="11"/>
      <c r="G466" s="25"/>
      <c r="H466" s="26"/>
      <c r="I466" s="27"/>
      <c r="J466" s="39"/>
      <c r="K466" s="22"/>
      <c r="L466" s="11"/>
      <c r="M466" s="11"/>
      <c r="N466" s="11"/>
      <c r="O466" s="11"/>
      <c r="P466" s="11"/>
      <c r="Q466" s="23"/>
      <c r="R466" s="24"/>
      <c r="S466" s="24"/>
      <c r="T466" s="22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1"/>
      <c r="CT466" s="11"/>
      <c r="CU466" s="104"/>
      <c r="CV466" s="11"/>
      <c r="CW466" s="11"/>
      <c r="CX466" s="11"/>
      <c r="CY466" s="11"/>
      <c r="CZ466" s="11"/>
      <c r="DA466" s="11"/>
      <c r="DB466" s="11"/>
      <c r="DC466" s="11"/>
      <c r="DD466" s="11"/>
      <c r="DE466" s="11"/>
      <c r="DF466" s="11"/>
      <c r="DG466" s="11"/>
      <c r="DH466" s="11"/>
      <c r="DI466" s="11"/>
      <c r="DJ466" s="11"/>
      <c r="DK466" s="11"/>
      <c r="DL466" s="11"/>
      <c r="DM466" s="11"/>
      <c r="DN466" s="11"/>
      <c r="DO466" s="11"/>
      <c r="DP466" s="11"/>
      <c r="DQ466" s="11"/>
    </row>
    <row r="467" spans="1:121" ht="12.75" customHeight="1">
      <c r="A467" s="8"/>
      <c r="B467" s="29"/>
      <c r="C467" s="28"/>
      <c r="D467" s="9"/>
      <c r="E467" s="10"/>
      <c r="F467" s="11"/>
      <c r="G467" s="25"/>
      <c r="H467" s="26"/>
      <c r="I467" s="27"/>
      <c r="J467" s="39"/>
      <c r="K467" s="22"/>
      <c r="L467" s="11"/>
      <c r="M467" s="11"/>
      <c r="N467" s="11"/>
      <c r="O467" s="11"/>
      <c r="P467" s="11"/>
      <c r="Q467" s="23"/>
      <c r="R467" s="24"/>
      <c r="S467" s="24"/>
      <c r="T467" s="22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1"/>
      <c r="CT467" s="11"/>
      <c r="CU467" s="104"/>
      <c r="CV467" s="11"/>
      <c r="CW467" s="11"/>
      <c r="CX467" s="11"/>
      <c r="CY467" s="11"/>
      <c r="CZ467" s="11"/>
      <c r="DA467" s="11"/>
      <c r="DB467" s="11"/>
      <c r="DC467" s="11"/>
      <c r="DD467" s="11"/>
      <c r="DE467" s="11"/>
      <c r="DF467" s="11"/>
      <c r="DG467" s="11"/>
      <c r="DH467" s="11"/>
      <c r="DI467" s="11"/>
      <c r="DJ467" s="11"/>
      <c r="DK467" s="11"/>
      <c r="DL467" s="11"/>
      <c r="DM467" s="11"/>
      <c r="DN467" s="11"/>
      <c r="DO467" s="11"/>
      <c r="DP467" s="11"/>
      <c r="DQ467" s="11"/>
    </row>
    <row r="468" spans="1:121" ht="12.75" customHeight="1">
      <c r="A468" s="8"/>
      <c r="B468" s="29"/>
      <c r="C468" s="28"/>
      <c r="D468" s="9"/>
      <c r="E468" s="10"/>
      <c r="F468" s="11"/>
      <c r="G468" s="25"/>
      <c r="H468" s="26"/>
      <c r="I468" s="27"/>
      <c r="J468" s="39"/>
      <c r="K468" s="22"/>
      <c r="L468" s="11"/>
      <c r="M468" s="11"/>
      <c r="N468" s="11"/>
      <c r="O468" s="11"/>
      <c r="P468" s="11"/>
      <c r="Q468" s="23"/>
      <c r="R468" s="24"/>
      <c r="S468" s="24"/>
      <c r="T468" s="22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04"/>
      <c r="CV468" s="11"/>
      <c r="CW468" s="11"/>
      <c r="CX468" s="11"/>
      <c r="CY468" s="11"/>
      <c r="CZ468" s="11"/>
      <c r="DA468" s="11"/>
      <c r="DB468" s="11"/>
      <c r="DC468" s="11"/>
      <c r="DD468" s="11"/>
      <c r="DE468" s="11"/>
      <c r="DF468" s="11"/>
      <c r="DG468" s="11"/>
      <c r="DH468" s="11"/>
      <c r="DI468" s="11"/>
      <c r="DJ468" s="11"/>
      <c r="DK468" s="11"/>
      <c r="DL468" s="11"/>
      <c r="DM468" s="11"/>
      <c r="DN468" s="11"/>
      <c r="DO468" s="11"/>
      <c r="DP468" s="11"/>
      <c r="DQ468" s="11"/>
    </row>
    <row r="469" spans="1:121" ht="12.75" customHeight="1">
      <c r="A469" s="8"/>
      <c r="B469" s="29"/>
      <c r="C469" s="28"/>
      <c r="D469" s="9"/>
      <c r="E469" s="10"/>
      <c r="F469" s="11"/>
      <c r="G469" s="25"/>
      <c r="H469" s="26"/>
      <c r="I469" s="27"/>
      <c r="J469" s="39"/>
      <c r="K469" s="22"/>
      <c r="L469" s="11"/>
      <c r="M469" s="11"/>
      <c r="N469" s="11"/>
      <c r="O469" s="11"/>
      <c r="P469" s="11"/>
      <c r="Q469" s="23"/>
      <c r="R469" s="24"/>
      <c r="S469" s="24"/>
      <c r="T469" s="22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04"/>
      <c r="CV469" s="11"/>
      <c r="CW469" s="11"/>
      <c r="CX469" s="11"/>
      <c r="CY469" s="11"/>
      <c r="CZ469" s="11"/>
      <c r="DA469" s="11"/>
      <c r="DB469" s="11"/>
      <c r="DC469" s="11"/>
      <c r="DD469" s="11"/>
      <c r="DE469" s="11"/>
      <c r="DF469" s="11"/>
      <c r="DG469" s="11"/>
      <c r="DH469" s="11"/>
      <c r="DI469" s="11"/>
      <c r="DJ469" s="11"/>
      <c r="DK469" s="11"/>
      <c r="DL469" s="11"/>
      <c r="DM469" s="11"/>
      <c r="DN469" s="11"/>
      <c r="DO469" s="11"/>
      <c r="DP469" s="11"/>
      <c r="DQ469" s="11"/>
    </row>
    <row r="470" spans="1:121" ht="12.75" customHeight="1">
      <c r="A470" s="8"/>
      <c r="B470" s="29"/>
      <c r="C470" s="28"/>
      <c r="D470" s="9"/>
      <c r="E470" s="10"/>
      <c r="F470" s="11"/>
      <c r="G470" s="25"/>
      <c r="H470" s="26"/>
      <c r="I470" s="27"/>
      <c r="J470" s="39"/>
      <c r="K470" s="22"/>
      <c r="L470" s="11"/>
      <c r="M470" s="11"/>
      <c r="N470" s="11"/>
      <c r="O470" s="11"/>
      <c r="P470" s="11"/>
      <c r="Q470" s="23"/>
      <c r="R470" s="24"/>
      <c r="S470" s="24"/>
      <c r="T470" s="22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04"/>
      <c r="CV470" s="11"/>
      <c r="CW470" s="11"/>
      <c r="CX470" s="11"/>
      <c r="CY470" s="11"/>
      <c r="CZ470" s="11"/>
      <c r="DA470" s="11"/>
      <c r="DB470" s="11"/>
      <c r="DC470" s="11"/>
      <c r="DD470" s="11"/>
      <c r="DE470" s="11"/>
      <c r="DF470" s="11"/>
      <c r="DG470" s="11"/>
      <c r="DH470" s="11"/>
      <c r="DI470" s="11"/>
      <c r="DJ470" s="11"/>
      <c r="DK470" s="11"/>
      <c r="DL470" s="11"/>
      <c r="DM470" s="11"/>
      <c r="DN470" s="11"/>
      <c r="DO470" s="11"/>
      <c r="DP470" s="11"/>
      <c r="DQ470" s="11"/>
    </row>
    <row r="471" spans="1:121" ht="12.75" customHeight="1">
      <c r="A471" s="8"/>
      <c r="B471" s="29"/>
      <c r="C471" s="28"/>
      <c r="D471" s="9"/>
      <c r="E471" s="10"/>
      <c r="F471" s="11"/>
      <c r="G471" s="25"/>
      <c r="H471" s="26"/>
      <c r="I471" s="27"/>
      <c r="J471" s="39"/>
      <c r="K471" s="22"/>
      <c r="L471" s="11"/>
      <c r="M471" s="11"/>
      <c r="N471" s="11"/>
      <c r="O471" s="11"/>
      <c r="P471" s="11"/>
      <c r="Q471" s="23"/>
      <c r="R471" s="24"/>
      <c r="S471" s="24"/>
      <c r="T471" s="22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04"/>
      <c r="CV471" s="11"/>
      <c r="CW471" s="11"/>
      <c r="CX471" s="11"/>
      <c r="CY471" s="11"/>
      <c r="CZ471" s="11"/>
      <c r="DA471" s="11"/>
      <c r="DB471" s="11"/>
      <c r="DC471" s="11"/>
      <c r="DD471" s="11"/>
      <c r="DE471" s="11"/>
      <c r="DF471" s="11"/>
      <c r="DG471" s="11"/>
      <c r="DH471" s="11"/>
      <c r="DI471" s="11"/>
      <c r="DJ471" s="11"/>
      <c r="DK471" s="11"/>
      <c r="DL471" s="11"/>
      <c r="DM471" s="11"/>
      <c r="DN471" s="11"/>
      <c r="DO471" s="11"/>
      <c r="DP471" s="11"/>
      <c r="DQ471" s="11"/>
    </row>
    <row r="472" spans="1:121" ht="12.75" customHeight="1">
      <c r="A472" s="8"/>
      <c r="B472" s="29"/>
      <c r="C472" s="28"/>
      <c r="D472" s="9"/>
      <c r="E472" s="10"/>
      <c r="F472" s="11"/>
      <c r="G472" s="25"/>
      <c r="H472" s="26"/>
      <c r="I472" s="27"/>
      <c r="J472" s="39"/>
      <c r="K472" s="22"/>
      <c r="L472" s="11"/>
      <c r="M472" s="11"/>
      <c r="N472" s="11"/>
      <c r="O472" s="11"/>
      <c r="P472" s="11"/>
      <c r="Q472" s="23"/>
      <c r="R472" s="24"/>
      <c r="S472" s="24"/>
      <c r="T472" s="22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1"/>
      <c r="CT472" s="11"/>
      <c r="CU472" s="104"/>
      <c r="CV472" s="11"/>
      <c r="CW472" s="11"/>
      <c r="CX472" s="11"/>
      <c r="CY472" s="11"/>
      <c r="CZ472" s="11"/>
      <c r="DA472" s="11"/>
      <c r="DB472" s="11"/>
      <c r="DC472" s="11"/>
      <c r="DD472" s="11"/>
      <c r="DE472" s="11"/>
      <c r="DF472" s="11"/>
      <c r="DG472" s="11"/>
      <c r="DH472" s="11"/>
      <c r="DI472" s="11"/>
      <c r="DJ472" s="11"/>
      <c r="DK472" s="11"/>
      <c r="DL472" s="11"/>
      <c r="DM472" s="11"/>
      <c r="DN472" s="11"/>
      <c r="DO472" s="11"/>
      <c r="DP472" s="11"/>
      <c r="DQ472" s="11"/>
    </row>
    <row r="473" spans="1:121" ht="12.75" customHeight="1">
      <c r="A473" s="8"/>
      <c r="B473" s="29"/>
      <c r="C473" s="28"/>
      <c r="D473" s="9"/>
      <c r="E473" s="10"/>
      <c r="F473" s="11"/>
      <c r="G473" s="25"/>
      <c r="H473" s="26"/>
      <c r="I473" s="27"/>
      <c r="J473" s="39"/>
      <c r="K473" s="22"/>
      <c r="L473" s="11"/>
      <c r="M473" s="11"/>
      <c r="N473" s="11"/>
      <c r="O473" s="11"/>
      <c r="P473" s="11"/>
      <c r="Q473" s="23"/>
      <c r="R473" s="24"/>
      <c r="S473" s="24"/>
      <c r="T473" s="22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1"/>
      <c r="CT473" s="11"/>
      <c r="CU473" s="104"/>
      <c r="CV473" s="11"/>
      <c r="CW473" s="11"/>
      <c r="CX473" s="11"/>
      <c r="CY473" s="11"/>
      <c r="CZ473" s="11"/>
      <c r="DA473" s="11"/>
      <c r="DB473" s="11"/>
      <c r="DC473" s="11"/>
      <c r="DD473" s="11"/>
      <c r="DE473" s="11"/>
      <c r="DF473" s="11"/>
      <c r="DG473" s="11"/>
      <c r="DH473" s="11"/>
      <c r="DI473" s="11"/>
      <c r="DJ473" s="11"/>
      <c r="DK473" s="11"/>
      <c r="DL473" s="11"/>
      <c r="DM473" s="11"/>
      <c r="DN473" s="11"/>
      <c r="DO473" s="11"/>
      <c r="DP473" s="11"/>
      <c r="DQ473" s="11"/>
    </row>
    <row r="474" spans="1:121" ht="12.75" customHeight="1">
      <c r="A474" s="8"/>
      <c r="B474" s="29"/>
      <c r="C474" s="28"/>
      <c r="D474" s="9"/>
      <c r="E474" s="10"/>
      <c r="F474" s="11"/>
      <c r="G474" s="25"/>
      <c r="H474" s="26"/>
      <c r="I474" s="27"/>
      <c r="J474" s="39"/>
      <c r="K474" s="22"/>
      <c r="L474" s="11"/>
      <c r="M474" s="11"/>
      <c r="N474" s="11"/>
      <c r="O474" s="11"/>
      <c r="P474" s="11"/>
      <c r="Q474" s="23"/>
      <c r="R474" s="24"/>
      <c r="S474" s="24"/>
      <c r="T474" s="22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1"/>
      <c r="CS474" s="11"/>
      <c r="CT474" s="11"/>
      <c r="CU474" s="104"/>
      <c r="CV474" s="11"/>
      <c r="CW474" s="11"/>
      <c r="CX474" s="11"/>
      <c r="CY474" s="11"/>
      <c r="CZ474" s="11"/>
      <c r="DA474" s="11"/>
      <c r="DB474" s="11"/>
      <c r="DC474" s="11"/>
      <c r="DD474" s="11"/>
      <c r="DE474" s="11"/>
      <c r="DF474" s="11"/>
      <c r="DG474" s="11"/>
      <c r="DH474" s="11"/>
      <c r="DI474" s="11"/>
      <c r="DJ474" s="11"/>
      <c r="DK474" s="11"/>
      <c r="DL474" s="11"/>
      <c r="DM474" s="11"/>
      <c r="DN474" s="11"/>
      <c r="DO474" s="11"/>
      <c r="DP474" s="11"/>
      <c r="DQ474" s="11"/>
    </row>
    <row r="475" spans="1:121" ht="12.75" customHeight="1">
      <c r="A475" s="8"/>
      <c r="B475" s="29"/>
      <c r="C475" s="28"/>
      <c r="D475" s="9"/>
      <c r="E475" s="10"/>
      <c r="F475" s="11"/>
      <c r="G475" s="25"/>
      <c r="H475" s="26"/>
      <c r="I475" s="27"/>
      <c r="J475" s="39"/>
      <c r="K475" s="22"/>
      <c r="L475" s="11"/>
      <c r="M475" s="11"/>
      <c r="N475" s="11"/>
      <c r="O475" s="11"/>
      <c r="P475" s="11"/>
      <c r="Q475" s="23"/>
      <c r="R475" s="24"/>
      <c r="S475" s="24"/>
      <c r="T475" s="22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04"/>
      <c r="CV475" s="11"/>
      <c r="CW475" s="11"/>
      <c r="CX475" s="11"/>
      <c r="CY475" s="11"/>
      <c r="CZ475" s="11"/>
      <c r="DA475" s="11"/>
      <c r="DB475" s="11"/>
      <c r="DC475" s="11"/>
      <c r="DD475" s="11"/>
      <c r="DE475" s="11"/>
      <c r="DF475" s="11"/>
      <c r="DG475" s="11"/>
      <c r="DH475" s="11"/>
      <c r="DI475" s="11"/>
      <c r="DJ475" s="11"/>
      <c r="DK475" s="11"/>
      <c r="DL475" s="11"/>
      <c r="DM475" s="11"/>
      <c r="DN475" s="11"/>
      <c r="DO475" s="11"/>
      <c r="DP475" s="11"/>
      <c r="DQ475" s="11"/>
    </row>
    <row r="476" spans="1:121" ht="12.75" customHeight="1">
      <c r="A476" s="8"/>
      <c r="B476" s="29"/>
      <c r="C476" s="28"/>
      <c r="D476" s="9"/>
      <c r="E476" s="10"/>
      <c r="F476" s="11"/>
      <c r="G476" s="25"/>
      <c r="H476" s="26"/>
      <c r="I476" s="27"/>
      <c r="J476" s="39"/>
      <c r="K476" s="22"/>
      <c r="L476" s="11"/>
      <c r="M476" s="11"/>
      <c r="N476" s="11"/>
      <c r="O476" s="11"/>
      <c r="P476" s="11"/>
      <c r="Q476" s="23"/>
      <c r="R476" s="24"/>
      <c r="S476" s="24"/>
      <c r="T476" s="22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  <c r="CR476" s="11"/>
      <c r="CS476" s="11"/>
      <c r="CT476" s="11"/>
      <c r="CU476" s="104"/>
      <c r="CV476" s="11"/>
      <c r="CW476" s="11"/>
      <c r="CX476" s="11"/>
      <c r="CY476" s="11"/>
      <c r="CZ476" s="11"/>
      <c r="DA476" s="11"/>
      <c r="DB476" s="11"/>
      <c r="DC476" s="11"/>
      <c r="DD476" s="11"/>
      <c r="DE476" s="11"/>
      <c r="DF476" s="11"/>
      <c r="DG476" s="11"/>
      <c r="DH476" s="11"/>
      <c r="DI476" s="11"/>
      <c r="DJ476" s="11"/>
      <c r="DK476" s="11"/>
      <c r="DL476" s="11"/>
      <c r="DM476" s="11"/>
      <c r="DN476" s="11"/>
      <c r="DO476" s="11"/>
      <c r="DP476" s="11"/>
      <c r="DQ476" s="11"/>
    </row>
    <row r="477" spans="1:121" ht="12.75" customHeight="1">
      <c r="A477" s="8"/>
      <c r="B477" s="29"/>
      <c r="C477" s="28"/>
      <c r="D477" s="9"/>
      <c r="E477" s="10"/>
      <c r="F477" s="11"/>
      <c r="G477" s="25"/>
      <c r="H477" s="26"/>
      <c r="I477" s="27"/>
      <c r="J477" s="39"/>
      <c r="K477" s="22"/>
      <c r="L477" s="11"/>
      <c r="M477" s="11"/>
      <c r="N477" s="11"/>
      <c r="O477" s="11"/>
      <c r="P477" s="11"/>
      <c r="Q477" s="23"/>
      <c r="R477" s="24"/>
      <c r="S477" s="24"/>
      <c r="T477" s="22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1"/>
      <c r="CS477" s="11"/>
      <c r="CT477" s="11"/>
      <c r="CU477" s="104"/>
      <c r="CV477" s="11"/>
      <c r="CW477" s="11"/>
      <c r="CX477" s="11"/>
      <c r="CY477" s="11"/>
      <c r="CZ477" s="11"/>
      <c r="DA477" s="11"/>
      <c r="DB477" s="11"/>
      <c r="DC477" s="11"/>
      <c r="DD477" s="11"/>
      <c r="DE477" s="11"/>
      <c r="DF477" s="11"/>
      <c r="DG477" s="11"/>
      <c r="DH477" s="11"/>
      <c r="DI477" s="11"/>
      <c r="DJ477" s="11"/>
      <c r="DK477" s="11"/>
      <c r="DL477" s="11"/>
      <c r="DM477" s="11"/>
      <c r="DN477" s="11"/>
      <c r="DO477" s="11"/>
      <c r="DP477" s="11"/>
      <c r="DQ477" s="11"/>
    </row>
    <row r="478" spans="1:121" ht="12.75" customHeight="1">
      <c r="A478" s="8"/>
      <c r="B478" s="29"/>
      <c r="C478" s="28"/>
      <c r="D478" s="9"/>
      <c r="E478" s="10"/>
      <c r="F478" s="11"/>
      <c r="G478" s="25"/>
      <c r="H478" s="26"/>
      <c r="I478" s="27"/>
      <c r="J478" s="39"/>
      <c r="K478" s="22"/>
      <c r="L478" s="11"/>
      <c r="M478" s="11"/>
      <c r="N478" s="11"/>
      <c r="O478" s="11"/>
      <c r="P478" s="11"/>
      <c r="Q478" s="23"/>
      <c r="R478" s="24"/>
      <c r="S478" s="24"/>
      <c r="T478" s="22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1"/>
      <c r="CT478" s="11"/>
      <c r="CU478" s="104"/>
      <c r="CV478" s="11"/>
      <c r="CW478" s="11"/>
      <c r="CX478" s="11"/>
      <c r="CY478" s="11"/>
      <c r="CZ478" s="11"/>
      <c r="DA478" s="11"/>
      <c r="DB478" s="11"/>
      <c r="DC478" s="11"/>
      <c r="DD478" s="11"/>
      <c r="DE478" s="11"/>
      <c r="DF478" s="11"/>
      <c r="DG478" s="11"/>
      <c r="DH478" s="11"/>
      <c r="DI478" s="11"/>
      <c r="DJ478" s="11"/>
      <c r="DK478" s="11"/>
      <c r="DL478" s="11"/>
      <c r="DM478" s="11"/>
      <c r="DN478" s="11"/>
      <c r="DO478" s="11"/>
      <c r="DP478" s="11"/>
      <c r="DQ478" s="11"/>
    </row>
    <row r="479" spans="1:121" ht="12.75" customHeight="1">
      <c r="A479" s="8"/>
      <c r="B479" s="29"/>
      <c r="C479" s="28"/>
      <c r="D479" s="9"/>
      <c r="E479" s="10"/>
      <c r="F479" s="11"/>
      <c r="G479" s="25"/>
      <c r="H479" s="26"/>
      <c r="I479" s="27"/>
      <c r="J479" s="39"/>
      <c r="K479" s="22"/>
      <c r="L479" s="11"/>
      <c r="M479" s="11"/>
      <c r="N479" s="11"/>
      <c r="O479" s="11"/>
      <c r="P479" s="11"/>
      <c r="Q479" s="23"/>
      <c r="R479" s="24"/>
      <c r="S479" s="24"/>
      <c r="T479" s="22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1"/>
      <c r="CS479" s="11"/>
      <c r="CT479" s="11"/>
      <c r="CU479" s="104"/>
      <c r="CV479" s="11"/>
      <c r="CW479" s="11"/>
      <c r="CX479" s="11"/>
      <c r="CY479" s="11"/>
      <c r="CZ479" s="11"/>
      <c r="DA479" s="11"/>
      <c r="DB479" s="11"/>
      <c r="DC479" s="11"/>
      <c r="DD479" s="11"/>
      <c r="DE479" s="11"/>
      <c r="DF479" s="11"/>
      <c r="DG479" s="11"/>
      <c r="DH479" s="11"/>
      <c r="DI479" s="11"/>
      <c r="DJ479" s="11"/>
      <c r="DK479" s="11"/>
      <c r="DL479" s="11"/>
      <c r="DM479" s="11"/>
      <c r="DN479" s="11"/>
      <c r="DO479" s="11"/>
      <c r="DP479" s="11"/>
      <c r="DQ479" s="11"/>
    </row>
    <row r="480" spans="1:121" ht="12.75" customHeight="1">
      <c r="A480" s="8"/>
      <c r="B480" s="29"/>
      <c r="C480" s="28"/>
      <c r="D480" s="9"/>
      <c r="E480" s="10"/>
      <c r="F480" s="11"/>
      <c r="G480" s="25"/>
      <c r="H480" s="26"/>
      <c r="I480" s="27"/>
      <c r="J480" s="39"/>
      <c r="K480" s="22"/>
      <c r="L480" s="11"/>
      <c r="M480" s="11"/>
      <c r="N480" s="11"/>
      <c r="O480" s="11"/>
      <c r="P480" s="11"/>
      <c r="Q480" s="23"/>
      <c r="R480" s="24"/>
      <c r="S480" s="24"/>
      <c r="T480" s="22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1"/>
      <c r="CS480" s="11"/>
      <c r="CT480" s="11"/>
      <c r="CU480" s="104"/>
      <c r="CV480" s="11"/>
      <c r="CW480" s="11"/>
      <c r="CX480" s="11"/>
      <c r="CY480" s="11"/>
      <c r="CZ480" s="11"/>
      <c r="DA480" s="11"/>
      <c r="DB480" s="11"/>
      <c r="DC480" s="11"/>
      <c r="DD480" s="11"/>
      <c r="DE480" s="11"/>
      <c r="DF480" s="11"/>
      <c r="DG480" s="11"/>
      <c r="DH480" s="11"/>
      <c r="DI480" s="11"/>
      <c r="DJ480" s="11"/>
      <c r="DK480" s="11"/>
      <c r="DL480" s="11"/>
      <c r="DM480" s="11"/>
      <c r="DN480" s="11"/>
      <c r="DO480" s="11"/>
      <c r="DP480" s="11"/>
      <c r="DQ480" s="11"/>
    </row>
    <row r="481" spans="1:121" ht="12.75" customHeight="1">
      <c r="A481" s="8"/>
      <c r="B481" s="29"/>
      <c r="C481" s="28"/>
      <c r="D481" s="9"/>
      <c r="E481" s="10"/>
      <c r="F481" s="11"/>
      <c r="G481" s="25"/>
      <c r="H481" s="26"/>
      <c r="I481" s="27"/>
      <c r="J481" s="39"/>
      <c r="K481" s="22"/>
      <c r="L481" s="11"/>
      <c r="M481" s="11"/>
      <c r="N481" s="11"/>
      <c r="O481" s="11"/>
      <c r="P481" s="11"/>
      <c r="Q481" s="23"/>
      <c r="R481" s="24"/>
      <c r="S481" s="24"/>
      <c r="T481" s="22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1"/>
      <c r="CP481" s="11"/>
      <c r="CQ481" s="11"/>
      <c r="CR481" s="11"/>
      <c r="CS481" s="11"/>
      <c r="CT481" s="11"/>
      <c r="CU481" s="104"/>
      <c r="CV481" s="11"/>
      <c r="CW481" s="11"/>
      <c r="CX481" s="11"/>
      <c r="CY481" s="11"/>
      <c r="CZ481" s="11"/>
      <c r="DA481" s="11"/>
      <c r="DB481" s="11"/>
      <c r="DC481" s="11"/>
      <c r="DD481" s="11"/>
      <c r="DE481" s="11"/>
      <c r="DF481" s="11"/>
      <c r="DG481" s="11"/>
      <c r="DH481" s="11"/>
      <c r="DI481" s="11"/>
      <c r="DJ481" s="11"/>
      <c r="DK481" s="11"/>
      <c r="DL481" s="11"/>
      <c r="DM481" s="11"/>
      <c r="DN481" s="11"/>
      <c r="DO481" s="11"/>
      <c r="DP481" s="11"/>
      <c r="DQ481" s="11"/>
    </row>
    <row r="482" spans="1:121" ht="12.75" customHeight="1">
      <c r="A482" s="8"/>
      <c r="B482" s="29"/>
      <c r="C482" s="28"/>
      <c r="D482" s="9"/>
      <c r="E482" s="10"/>
      <c r="F482" s="11"/>
      <c r="G482" s="25"/>
      <c r="H482" s="26"/>
      <c r="I482" s="27"/>
      <c r="J482" s="39"/>
      <c r="K482" s="22"/>
      <c r="L482" s="11"/>
      <c r="M482" s="11"/>
      <c r="N482" s="11"/>
      <c r="O482" s="11"/>
      <c r="P482" s="11"/>
      <c r="Q482" s="23"/>
      <c r="R482" s="24"/>
      <c r="S482" s="24"/>
      <c r="T482" s="22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1"/>
      <c r="CR482" s="11"/>
      <c r="CS482" s="11"/>
      <c r="CT482" s="11"/>
      <c r="CU482" s="104"/>
      <c r="CV482" s="11"/>
      <c r="CW482" s="11"/>
      <c r="CX482" s="11"/>
      <c r="CY482" s="11"/>
      <c r="CZ482" s="11"/>
      <c r="DA482" s="11"/>
      <c r="DB482" s="11"/>
      <c r="DC482" s="11"/>
      <c r="DD482" s="11"/>
      <c r="DE482" s="11"/>
      <c r="DF482" s="11"/>
      <c r="DG482" s="11"/>
      <c r="DH482" s="11"/>
      <c r="DI482" s="11"/>
      <c r="DJ482" s="11"/>
      <c r="DK482" s="11"/>
      <c r="DL482" s="11"/>
      <c r="DM482" s="11"/>
      <c r="DN482" s="11"/>
      <c r="DO482" s="11"/>
      <c r="DP482" s="11"/>
      <c r="DQ482" s="11"/>
    </row>
    <row r="483" spans="1:121" ht="12.75" customHeight="1">
      <c r="A483" s="8"/>
      <c r="B483" s="29"/>
      <c r="C483" s="28"/>
      <c r="D483" s="9"/>
      <c r="E483" s="10"/>
      <c r="F483" s="11"/>
      <c r="G483" s="25"/>
      <c r="H483" s="26"/>
      <c r="I483" s="27"/>
      <c r="J483" s="39"/>
      <c r="K483" s="22"/>
      <c r="L483" s="11"/>
      <c r="M483" s="11"/>
      <c r="N483" s="11"/>
      <c r="O483" s="11"/>
      <c r="P483" s="11"/>
      <c r="Q483" s="23"/>
      <c r="R483" s="24"/>
      <c r="S483" s="24"/>
      <c r="T483" s="22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1"/>
      <c r="CR483" s="11"/>
      <c r="CS483" s="11"/>
      <c r="CT483" s="11"/>
      <c r="CU483" s="104"/>
      <c r="CV483" s="11"/>
      <c r="CW483" s="11"/>
      <c r="CX483" s="11"/>
      <c r="CY483" s="11"/>
      <c r="CZ483" s="11"/>
      <c r="DA483" s="11"/>
      <c r="DB483" s="11"/>
      <c r="DC483" s="11"/>
      <c r="DD483" s="11"/>
      <c r="DE483" s="11"/>
      <c r="DF483" s="11"/>
      <c r="DG483" s="11"/>
      <c r="DH483" s="11"/>
      <c r="DI483" s="11"/>
      <c r="DJ483" s="11"/>
      <c r="DK483" s="11"/>
      <c r="DL483" s="11"/>
      <c r="DM483" s="11"/>
      <c r="DN483" s="11"/>
      <c r="DO483" s="11"/>
      <c r="DP483" s="11"/>
      <c r="DQ483" s="11"/>
    </row>
    <row r="484" spans="1:121" ht="12.75" customHeight="1">
      <c r="A484" s="8"/>
      <c r="B484" s="29"/>
      <c r="C484" s="28"/>
      <c r="D484" s="9"/>
      <c r="E484" s="10"/>
      <c r="F484" s="11"/>
      <c r="G484" s="25"/>
      <c r="H484" s="26"/>
      <c r="I484" s="27"/>
      <c r="J484" s="39"/>
      <c r="K484" s="22"/>
      <c r="L484" s="11"/>
      <c r="M484" s="11"/>
      <c r="N484" s="11"/>
      <c r="O484" s="11"/>
      <c r="P484" s="11"/>
      <c r="Q484" s="23"/>
      <c r="R484" s="24"/>
      <c r="S484" s="24"/>
      <c r="T484" s="22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  <c r="CR484" s="11"/>
      <c r="CS484" s="11"/>
      <c r="CT484" s="11"/>
      <c r="CU484" s="104"/>
      <c r="CV484" s="11"/>
      <c r="CW484" s="11"/>
      <c r="CX484" s="11"/>
      <c r="CY484" s="11"/>
      <c r="CZ484" s="11"/>
      <c r="DA484" s="11"/>
      <c r="DB484" s="11"/>
      <c r="DC484" s="11"/>
      <c r="DD484" s="11"/>
      <c r="DE484" s="11"/>
      <c r="DF484" s="11"/>
      <c r="DG484" s="11"/>
      <c r="DH484" s="11"/>
      <c r="DI484" s="11"/>
      <c r="DJ484" s="11"/>
      <c r="DK484" s="11"/>
      <c r="DL484" s="11"/>
      <c r="DM484" s="11"/>
      <c r="DN484" s="11"/>
      <c r="DO484" s="11"/>
      <c r="DP484" s="11"/>
      <c r="DQ484" s="11"/>
    </row>
    <row r="485" spans="1:121" ht="12.75" customHeight="1">
      <c r="A485" s="8"/>
      <c r="B485" s="29"/>
      <c r="C485" s="28"/>
      <c r="D485" s="9"/>
      <c r="E485" s="10"/>
      <c r="F485" s="11"/>
      <c r="G485" s="25"/>
      <c r="H485" s="26"/>
      <c r="I485" s="27"/>
      <c r="J485" s="39"/>
      <c r="K485" s="22"/>
      <c r="L485" s="11"/>
      <c r="M485" s="11"/>
      <c r="N485" s="11"/>
      <c r="O485" s="11"/>
      <c r="P485" s="11"/>
      <c r="Q485" s="23"/>
      <c r="R485" s="24"/>
      <c r="S485" s="24"/>
      <c r="T485" s="22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1"/>
      <c r="CS485" s="11"/>
      <c r="CT485" s="11"/>
      <c r="CU485" s="104"/>
      <c r="CV485" s="11"/>
      <c r="CW485" s="11"/>
      <c r="CX485" s="11"/>
      <c r="CY485" s="11"/>
      <c r="CZ485" s="11"/>
      <c r="DA485" s="11"/>
      <c r="DB485" s="11"/>
      <c r="DC485" s="11"/>
      <c r="DD485" s="11"/>
      <c r="DE485" s="11"/>
      <c r="DF485" s="11"/>
      <c r="DG485" s="11"/>
      <c r="DH485" s="11"/>
      <c r="DI485" s="11"/>
      <c r="DJ485" s="11"/>
      <c r="DK485" s="11"/>
      <c r="DL485" s="11"/>
      <c r="DM485" s="11"/>
      <c r="DN485" s="11"/>
      <c r="DO485" s="11"/>
      <c r="DP485" s="11"/>
      <c r="DQ485" s="11"/>
    </row>
    <row r="486" spans="1:121" ht="12.75" customHeight="1">
      <c r="A486" s="8"/>
      <c r="B486" s="29"/>
      <c r="C486" s="28"/>
      <c r="D486" s="9"/>
      <c r="E486" s="10"/>
      <c r="F486" s="11"/>
      <c r="G486" s="25"/>
      <c r="H486" s="26"/>
      <c r="I486" s="27"/>
      <c r="J486" s="39"/>
      <c r="K486" s="22"/>
      <c r="L486" s="11"/>
      <c r="M486" s="11"/>
      <c r="N486" s="11"/>
      <c r="O486" s="11"/>
      <c r="P486" s="11"/>
      <c r="Q486" s="23"/>
      <c r="R486" s="24"/>
      <c r="S486" s="24"/>
      <c r="T486" s="22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1"/>
      <c r="CS486" s="11"/>
      <c r="CT486" s="11"/>
      <c r="CU486" s="104"/>
      <c r="CV486" s="11"/>
      <c r="CW486" s="11"/>
      <c r="CX486" s="11"/>
      <c r="CY486" s="11"/>
      <c r="CZ486" s="11"/>
      <c r="DA486" s="11"/>
      <c r="DB486" s="11"/>
      <c r="DC486" s="11"/>
      <c r="DD486" s="11"/>
      <c r="DE486" s="11"/>
      <c r="DF486" s="11"/>
      <c r="DG486" s="11"/>
      <c r="DH486" s="11"/>
      <c r="DI486" s="11"/>
      <c r="DJ486" s="11"/>
      <c r="DK486" s="11"/>
      <c r="DL486" s="11"/>
      <c r="DM486" s="11"/>
      <c r="DN486" s="11"/>
      <c r="DO486" s="11"/>
      <c r="DP486" s="11"/>
      <c r="DQ486" s="11"/>
    </row>
    <row r="487" spans="1:121" ht="12.75" customHeight="1">
      <c r="A487" s="8"/>
      <c r="B487" s="29"/>
      <c r="C487" s="28"/>
      <c r="D487" s="9"/>
      <c r="E487" s="10"/>
      <c r="F487" s="11"/>
      <c r="G487" s="25"/>
      <c r="H487" s="26"/>
      <c r="I487" s="27"/>
      <c r="J487" s="39"/>
      <c r="K487" s="22"/>
      <c r="L487" s="11"/>
      <c r="M487" s="11"/>
      <c r="N487" s="11"/>
      <c r="O487" s="11"/>
      <c r="P487" s="11"/>
      <c r="Q487" s="23"/>
      <c r="R487" s="24"/>
      <c r="S487" s="24"/>
      <c r="T487" s="22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1"/>
      <c r="CT487" s="11"/>
      <c r="CU487" s="104"/>
      <c r="CV487" s="11"/>
      <c r="CW487" s="11"/>
      <c r="CX487" s="11"/>
      <c r="CY487" s="11"/>
      <c r="CZ487" s="11"/>
      <c r="DA487" s="11"/>
      <c r="DB487" s="11"/>
      <c r="DC487" s="11"/>
      <c r="DD487" s="11"/>
      <c r="DE487" s="11"/>
      <c r="DF487" s="11"/>
      <c r="DG487" s="11"/>
      <c r="DH487" s="11"/>
      <c r="DI487" s="11"/>
      <c r="DJ487" s="11"/>
      <c r="DK487" s="11"/>
      <c r="DL487" s="11"/>
      <c r="DM487" s="11"/>
      <c r="DN487" s="11"/>
      <c r="DO487" s="11"/>
      <c r="DP487" s="11"/>
      <c r="DQ487" s="11"/>
    </row>
    <row r="488" spans="1:121" ht="12.75" customHeight="1">
      <c r="A488" s="8"/>
      <c r="B488" s="29"/>
      <c r="C488" s="28"/>
      <c r="D488" s="9"/>
      <c r="E488" s="10"/>
      <c r="F488" s="11"/>
      <c r="G488" s="25"/>
      <c r="H488" s="26"/>
      <c r="I488" s="27"/>
      <c r="J488" s="39"/>
      <c r="K488" s="22"/>
      <c r="L488" s="11"/>
      <c r="M488" s="11"/>
      <c r="N488" s="11"/>
      <c r="O488" s="11"/>
      <c r="P488" s="11"/>
      <c r="Q488" s="23"/>
      <c r="R488" s="24"/>
      <c r="S488" s="24"/>
      <c r="T488" s="22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04"/>
      <c r="CV488" s="11"/>
      <c r="CW488" s="11"/>
      <c r="CX488" s="11"/>
      <c r="CY488" s="11"/>
      <c r="CZ488" s="11"/>
      <c r="DA488" s="11"/>
      <c r="DB488" s="11"/>
      <c r="DC488" s="11"/>
      <c r="DD488" s="11"/>
      <c r="DE488" s="11"/>
      <c r="DF488" s="11"/>
      <c r="DG488" s="11"/>
      <c r="DH488" s="11"/>
      <c r="DI488" s="11"/>
      <c r="DJ488" s="11"/>
      <c r="DK488" s="11"/>
      <c r="DL488" s="11"/>
      <c r="DM488" s="11"/>
      <c r="DN488" s="11"/>
      <c r="DO488" s="11"/>
      <c r="DP488" s="11"/>
      <c r="DQ488" s="11"/>
    </row>
    <row r="489" spans="1:121" ht="12.75" customHeight="1">
      <c r="A489" s="8"/>
      <c r="B489" s="29"/>
      <c r="C489" s="28"/>
      <c r="D489" s="9"/>
      <c r="E489" s="10"/>
      <c r="F489" s="11"/>
      <c r="G489" s="25"/>
      <c r="H489" s="26"/>
      <c r="I489" s="27"/>
      <c r="J489" s="39"/>
      <c r="K489" s="22"/>
      <c r="L489" s="11"/>
      <c r="M489" s="11"/>
      <c r="N489" s="11"/>
      <c r="O489" s="11"/>
      <c r="P489" s="11"/>
      <c r="Q489" s="23"/>
      <c r="R489" s="24"/>
      <c r="S489" s="24"/>
      <c r="T489" s="22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1"/>
      <c r="CS489" s="11"/>
      <c r="CT489" s="11"/>
      <c r="CU489" s="104"/>
      <c r="CV489" s="11"/>
      <c r="CW489" s="11"/>
      <c r="CX489" s="11"/>
      <c r="CY489" s="11"/>
      <c r="CZ489" s="11"/>
      <c r="DA489" s="11"/>
      <c r="DB489" s="11"/>
      <c r="DC489" s="11"/>
      <c r="DD489" s="11"/>
      <c r="DE489" s="11"/>
      <c r="DF489" s="11"/>
      <c r="DG489" s="11"/>
      <c r="DH489" s="11"/>
      <c r="DI489" s="11"/>
      <c r="DJ489" s="11"/>
      <c r="DK489" s="11"/>
      <c r="DL489" s="11"/>
      <c r="DM489" s="11"/>
      <c r="DN489" s="11"/>
      <c r="DO489" s="11"/>
      <c r="DP489" s="11"/>
      <c r="DQ489" s="11"/>
    </row>
    <row r="490" spans="1:121" ht="12.75" customHeight="1">
      <c r="A490" s="8"/>
      <c r="B490" s="29"/>
      <c r="C490" s="28"/>
      <c r="D490" s="9"/>
      <c r="E490" s="10"/>
      <c r="F490" s="11"/>
      <c r="G490" s="25"/>
      <c r="H490" s="26"/>
      <c r="I490" s="27"/>
      <c r="J490" s="39"/>
      <c r="K490" s="22"/>
      <c r="L490" s="11"/>
      <c r="M490" s="11"/>
      <c r="N490" s="11"/>
      <c r="O490" s="11"/>
      <c r="P490" s="11"/>
      <c r="Q490" s="23"/>
      <c r="R490" s="24"/>
      <c r="S490" s="24"/>
      <c r="T490" s="22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1"/>
      <c r="CT490" s="11"/>
      <c r="CU490" s="104"/>
      <c r="CV490" s="11"/>
      <c r="CW490" s="11"/>
      <c r="CX490" s="11"/>
      <c r="CY490" s="11"/>
      <c r="CZ490" s="11"/>
      <c r="DA490" s="11"/>
      <c r="DB490" s="11"/>
      <c r="DC490" s="11"/>
      <c r="DD490" s="11"/>
      <c r="DE490" s="11"/>
      <c r="DF490" s="11"/>
      <c r="DG490" s="11"/>
      <c r="DH490" s="11"/>
      <c r="DI490" s="11"/>
      <c r="DJ490" s="11"/>
      <c r="DK490" s="11"/>
      <c r="DL490" s="11"/>
      <c r="DM490" s="11"/>
      <c r="DN490" s="11"/>
      <c r="DO490" s="11"/>
      <c r="DP490" s="11"/>
      <c r="DQ490" s="11"/>
    </row>
    <row r="491" spans="1:121" ht="12.75" customHeight="1">
      <c r="A491" s="8"/>
      <c r="B491" s="29"/>
      <c r="C491" s="28"/>
      <c r="D491" s="9"/>
      <c r="E491" s="10"/>
      <c r="F491" s="11"/>
      <c r="G491" s="25"/>
      <c r="H491" s="26"/>
      <c r="I491" s="27"/>
      <c r="J491" s="39"/>
      <c r="K491" s="22"/>
      <c r="L491" s="11"/>
      <c r="M491" s="11"/>
      <c r="N491" s="11"/>
      <c r="O491" s="11"/>
      <c r="P491" s="11"/>
      <c r="Q491" s="23"/>
      <c r="R491" s="24"/>
      <c r="S491" s="24"/>
      <c r="T491" s="22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1"/>
      <c r="CT491" s="11"/>
      <c r="CU491" s="104"/>
      <c r="CV491" s="11"/>
      <c r="CW491" s="11"/>
      <c r="CX491" s="11"/>
      <c r="CY491" s="11"/>
      <c r="CZ491" s="11"/>
      <c r="DA491" s="11"/>
      <c r="DB491" s="11"/>
      <c r="DC491" s="11"/>
      <c r="DD491" s="11"/>
      <c r="DE491" s="11"/>
      <c r="DF491" s="11"/>
      <c r="DG491" s="11"/>
      <c r="DH491" s="11"/>
      <c r="DI491" s="11"/>
      <c r="DJ491" s="11"/>
      <c r="DK491" s="11"/>
      <c r="DL491" s="11"/>
      <c r="DM491" s="11"/>
      <c r="DN491" s="11"/>
      <c r="DO491" s="11"/>
      <c r="DP491" s="11"/>
      <c r="DQ491" s="11"/>
    </row>
    <row r="492" spans="1:121" ht="12.75" customHeight="1">
      <c r="A492" s="8"/>
      <c r="B492" s="29"/>
      <c r="C492" s="28"/>
      <c r="D492" s="9"/>
      <c r="E492" s="10"/>
      <c r="F492" s="11"/>
      <c r="G492" s="25"/>
      <c r="H492" s="26"/>
      <c r="I492" s="27"/>
      <c r="J492" s="39"/>
      <c r="K492" s="22"/>
      <c r="L492" s="11"/>
      <c r="M492" s="11"/>
      <c r="N492" s="11"/>
      <c r="O492" s="11"/>
      <c r="P492" s="11"/>
      <c r="Q492" s="23"/>
      <c r="R492" s="24"/>
      <c r="S492" s="24"/>
      <c r="T492" s="22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1"/>
      <c r="CS492" s="11"/>
      <c r="CT492" s="11"/>
      <c r="CU492" s="104"/>
      <c r="CV492" s="11"/>
      <c r="CW492" s="11"/>
      <c r="CX492" s="11"/>
      <c r="CY492" s="11"/>
      <c r="CZ492" s="11"/>
      <c r="DA492" s="11"/>
      <c r="DB492" s="11"/>
      <c r="DC492" s="11"/>
      <c r="DD492" s="11"/>
      <c r="DE492" s="11"/>
      <c r="DF492" s="11"/>
      <c r="DG492" s="11"/>
      <c r="DH492" s="11"/>
      <c r="DI492" s="11"/>
      <c r="DJ492" s="11"/>
      <c r="DK492" s="11"/>
      <c r="DL492" s="11"/>
      <c r="DM492" s="11"/>
      <c r="DN492" s="11"/>
      <c r="DO492" s="11"/>
      <c r="DP492" s="11"/>
      <c r="DQ492" s="11"/>
    </row>
    <row r="493" spans="1:121" ht="12.75" customHeight="1">
      <c r="A493" s="8"/>
      <c r="B493" s="29"/>
      <c r="C493" s="28"/>
      <c r="D493" s="9"/>
      <c r="E493" s="10"/>
      <c r="F493" s="11"/>
      <c r="G493" s="25"/>
      <c r="H493" s="26"/>
      <c r="I493" s="27"/>
      <c r="J493" s="39"/>
      <c r="K493" s="22"/>
      <c r="L493" s="11"/>
      <c r="M493" s="11"/>
      <c r="N493" s="11"/>
      <c r="O493" s="11"/>
      <c r="P493" s="11"/>
      <c r="Q493" s="23"/>
      <c r="R493" s="24"/>
      <c r="S493" s="24"/>
      <c r="T493" s="22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1"/>
      <c r="CS493" s="11"/>
      <c r="CT493" s="11"/>
      <c r="CU493" s="104"/>
      <c r="CV493" s="11"/>
      <c r="CW493" s="11"/>
      <c r="CX493" s="11"/>
      <c r="CY493" s="11"/>
      <c r="CZ493" s="11"/>
      <c r="DA493" s="11"/>
      <c r="DB493" s="11"/>
      <c r="DC493" s="11"/>
      <c r="DD493" s="11"/>
      <c r="DE493" s="11"/>
      <c r="DF493" s="11"/>
      <c r="DG493" s="11"/>
      <c r="DH493" s="11"/>
      <c r="DI493" s="11"/>
      <c r="DJ493" s="11"/>
      <c r="DK493" s="11"/>
      <c r="DL493" s="11"/>
      <c r="DM493" s="11"/>
      <c r="DN493" s="11"/>
      <c r="DO493" s="11"/>
      <c r="DP493" s="11"/>
      <c r="DQ493" s="11"/>
    </row>
    <row r="494" spans="1:121" ht="12.75" customHeight="1">
      <c r="A494" s="8"/>
      <c r="B494" s="29"/>
      <c r="C494" s="28"/>
      <c r="D494" s="9"/>
      <c r="E494" s="10"/>
      <c r="F494" s="11"/>
      <c r="G494" s="25"/>
      <c r="H494" s="26"/>
      <c r="I494" s="27"/>
      <c r="J494" s="39"/>
      <c r="K494" s="22"/>
      <c r="L494" s="11"/>
      <c r="M494" s="11"/>
      <c r="N494" s="11"/>
      <c r="O494" s="11"/>
      <c r="P494" s="11"/>
      <c r="Q494" s="23"/>
      <c r="R494" s="24"/>
      <c r="S494" s="24"/>
      <c r="T494" s="22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1"/>
      <c r="CR494" s="11"/>
      <c r="CS494" s="11"/>
      <c r="CT494" s="11"/>
      <c r="CU494" s="104"/>
      <c r="CV494" s="11"/>
      <c r="CW494" s="11"/>
      <c r="CX494" s="11"/>
      <c r="CY494" s="11"/>
      <c r="CZ494" s="11"/>
      <c r="DA494" s="11"/>
      <c r="DB494" s="11"/>
      <c r="DC494" s="11"/>
      <c r="DD494" s="11"/>
      <c r="DE494" s="11"/>
      <c r="DF494" s="11"/>
      <c r="DG494" s="11"/>
      <c r="DH494" s="11"/>
      <c r="DI494" s="11"/>
      <c r="DJ494" s="11"/>
      <c r="DK494" s="11"/>
      <c r="DL494" s="11"/>
      <c r="DM494" s="11"/>
      <c r="DN494" s="11"/>
      <c r="DO494" s="11"/>
      <c r="DP494" s="11"/>
      <c r="DQ494" s="11"/>
    </row>
    <row r="495" spans="1:121" ht="12.75" customHeight="1">
      <c r="A495" s="8"/>
      <c r="B495" s="29"/>
      <c r="C495" s="28"/>
      <c r="D495" s="9"/>
      <c r="E495" s="10"/>
      <c r="F495" s="11"/>
      <c r="G495" s="25"/>
      <c r="H495" s="26"/>
      <c r="I495" s="27"/>
      <c r="J495" s="39"/>
      <c r="K495" s="22"/>
      <c r="L495" s="11"/>
      <c r="M495" s="11"/>
      <c r="N495" s="11"/>
      <c r="O495" s="11"/>
      <c r="P495" s="11"/>
      <c r="Q495" s="23"/>
      <c r="R495" s="24"/>
      <c r="S495" s="24"/>
      <c r="T495" s="22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  <c r="CR495" s="11"/>
      <c r="CS495" s="11"/>
      <c r="CT495" s="11"/>
      <c r="CU495" s="104"/>
      <c r="CV495" s="11"/>
      <c r="CW495" s="11"/>
      <c r="CX495" s="11"/>
      <c r="CY495" s="11"/>
      <c r="CZ495" s="11"/>
      <c r="DA495" s="11"/>
      <c r="DB495" s="11"/>
      <c r="DC495" s="11"/>
      <c r="DD495" s="11"/>
      <c r="DE495" s="11"/>
      <c r="DF495" s="11"/>
      <c r="DG495" s="11"/>
      <c r="DH495" s="11"/>
      <c r="DI495" s="11"/>
      <c r="DJ495" s="11"/>
      <c r="DK495" s="11"/>
      <c r="DL495" s="11"/>
      <c r="DM495" s="11"/>
      <c r="DN495" s="11"/>
      <c r="DO495" s="11"/>
      <c r="DP495" s="11"/>
      <c r="DQ495" s="11"/>
    </row>
    <row r="496" spans="1:121" ht="12.75" customHeight="1">
      <c r="A496" s="8"/>
      <c r="B496" s="29"/>
      <c r="C496" s="28"/>
      <c r="D496" s="9"/>
      <c r="E496" s="10"/>
      <c r="F496" s="11"/>
      <c r="G496" s="25"/>
      <c r="H496" s="26"/>
      <c r="I496" s="27"/>
      <c r="J496" s="39"/>
      <c r="K496" s="22"/>
      <c r="L496" s="11"/>
      <c r="M496" s="11"/>
      <c r="N496" s="11"/>
      <c r="O496" s="11"/>
      <c r="P496" s="11"/>
      <c r="Q496" s="23"/>
      <c r="R496" s="24"/>
      <c r="S496" s="24"/>
      <c r="T496" s="22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1"/>
      <c r="CT496" s="11"/>
      <c r="CU496" s="104"/>
      <c r="CV496" s="11"/>
      <c r="CW496" s="11"/>
      <c r="CX496" s="11"/>
      <c r="CY496" s="11"/>
      <c r="CZ496" s="11"/>
      <c r="DA496" s="11"/>
      <c r="DB496" s="11"/>
      <c r="DC496" s="11"/>
      <c r="DD496" s="11"/>
      <c r="DE496" s="11"/>
      <c r="DF496" s="11"/>
      <c r="DG496" s="11"/>
      <c r="DH496" s="11"/>
      <c r="DI496" s="11"/>
      <c r="DJ496" s="11"/>
      <c r="DK496" s="11"/>
      <c r="DL496" s="11"/>
      <c r="DM496" s="11"/>
      <c r="DN496" s="11"/>
      <c r="DO496" s="11"/>
      <c r="DP496" s="11"/>
      <c r="DQ496" s="11"/>
    </row>
    <row r="497" spans="1:121" ht="12.75" customHeight="1">
      <c r="A497" s="8"/>
      <c r="B497" s="29"/>
      <c r="C497" s="28"/>
      <c r="D497" s="9"/>
      <c r="E497" s="10"/>
      <c r="F497" s="11"/>
      <c r="G497" s="25"/>
      <c r="H497" s="26"/>
      <c r="I497" s="27"/>
      <c r="J497" s="39"/>
      <c r="K497" s="22"/>
      <c r="L497" s="11"/>
      <c r="M497" s="11"/>
      <c r="N497" s="11"/>
      <c r="O497" s="11"/>
      <c r="P497" s="11"/>
      <c r="Q497" s="23"/>
      <c r="R497" s="24"/>
      <c r="S497" s="24"/>
      <c r="T497" s="22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1"/>
      <c r="CS497" s="11"/>
      <c r="CT497" s="11"/>
      <c r="CU497" s="104"/>
      <c r="CV497" s="11"/>
      <c r="CW497" s="11"/>
      <c r="CX497" s="11"/>
      <c r="CY497" s="11"/>
      <c r="CZ497" s="11"/>
      <c r="DA497" s="11"/>
      <c r="DB497" s="11"/>
      <c r="DC497" s="11"/>
      <c r="DD497" s="11"/>
      <c r="DE497" s="11"/>
      <c r="DF497" s="11"/>
      <c r="DG497" s="11"/>
      <c r="DH497" s="11"/>
      <c r="DI497" s="11"/>
      <c r="DJ497" s="11"/>
      <c r="DK497" s="11"/>
      <c r="DL497" s="11"/>
      <c r="DM497" s="11"/>
      <c r="DN497" s="11"/>
      <c r="DO497" s="11"/>
      <c r="DP497" s="11"/>
      <c r="DQ497" s="11"/>
    </row>
    <row r="498" spans="1:121" ht="12.75" customHeight="1">
      <c r="A498" s="8"/>
      <c r="B498" s="29"/>
      <c r="C498" s="28"/>
      <c r="D498" s="9"/>
      <c r="E498" s="10"/>
      <c r="F498" s="11"/>
      <c r="G498" s="25"/>
      <c r="H498" s="26"/>
      <c r="I498" s="27"/>
      <c r="J498" s="39"/>
      <c r="K498" s="22"/>
      <c r="L498" s="11"/>
      <c r="M498" s="11"/>
      <c r="N498" s="11"/>
      <c r="O498" s="11"/>
      <c r="P498" s="11"/>
      <c r="Q498" s="23"/>
      <c r="R498" s="24"/>
      <c r="S498" s="24"/>
      <c r="T498" s="22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  <c r="CR498" s="11"/>
      <c r="CS498" s="11"/>
      <c r="CT498" s="11"/>
      <c r="CU498" s="104"/>
      <c r="CV498" s="11"/>
      <c r="CW498" s="11"/>
      <c r="CX498" s="11"/>
      <c r="CY498" s="11"/>
      <c r="CZ498" s="11"/>
      <c r="DA498" s="11"/>
      <c r="DB498" s="11"/>
      <c r="DC498" s="11"/>
      <c r="DD498" s="11"/>
      <c r="DE498" s="11"/>
      <c r="DF498" s="11"/>
      <c r="DG498" s="11"/>
      <c r="DH498" s="11"/>
      <c r="DI498" s="11"/>
      <c r="DJ498" s="11"/>
      <c r="DK498" s="11"/>
      <c r="DL498" s="11"/>
      <c r="DM498" s="11"/>
      <c r="DN498" s="11"/>
      <c r="DO498" s="11"/>
      <c r="DP498" s="11"/>
      <c r="DQ498" s="11"/>
    </row>
    <row r="499" spans="1:121" ht="12.75" customHeight="1">
      <c r="A499" s="8"/>
      <c r="B499" s="29"/>
      <c r="C499" s="28"/>
      <c r="D499" s="9"/>
      <c r="E499" s="10"/>
      <c r="F499" s="11"/>
      <c r="G499" s="25"/>
      <c r="H499" s="26"/>
      <c r="I499" s="27"/>
      <c r="J499" s="39"/>
      <c r="K499" s="22"/>
      <c r="L499" s="11"/>
      <c r="M499" s="11"/>
      <c r="N499" s="11"/>
      <c r="O499" s="11"/>
      <c r="P499" s="11"/>
      <c r="Q499" s="23"/>
      <c r="R499" s="24"/>
      <c r="S499" s="24"/>
      <c r="T499" s="22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1"/>
      <c r="CT499" s="11"/>
      <c r="CU499" s="104"/>
      <c r="CV499" s="11"/>
      <c r="CW499" s="11"/>
      <c r="CX499" s="11"/>
      <c r="CY499" s="11"/>
      <c r="CZ499" s="11"/>
      <c r="DA499" s="11"/>
      <c r="DB499" s="11"/>
      <c r="DC499" s="11"/>
      <c r="DD499" s="11"/>
      <c r="DE499" s="11"/>
      <c r="DF499" s="11"/>
      <c r="DG499" s="11"/>
      <c r="DH499" s="11"/>
      <c r="DI499" s="11"/>
      <c r="DJ499" s="11"/>
      <c r="DK499" s="11"/>
      <c r="DL499" s="11"/>
      <c r="DM499" s="11"/>
      <c r="DN499" s="11"/>
      <c r="DO499" s="11"/>
      <c r="DP499" s="11"/>
      <c r="DQ499" s="11"/>
    </row>
    <row r="500" spans="1:121" ht="12.75" customHeight="1">
      <c r="A500" s="8"/>
      <c r="B500" s="29"/>
      <c r="C500" s="28"/>
      <c r="D500" s="9"/>
      <c r="E500" s="10"/>
      <c r="F500" s="11"/>
      <c r="G500" s="25"/>
      <c r="H500" s="26"/>
      <c r="I500" s="27"/>
      <c r="J500" s="39"/>
      <c r="K500" s="22"/>
      <c r="L500" s="11"/>
      <c r="M500" s="11"/>
      <c r="N500" s="11"/>
      <c r="O500" s="11"/>
      <c r="P500" s="11"/>
      <c r="Q500" s="23"/>
      <c r="R500" s="24"/>
      <c r="S500" s="24"/>
      <c r="T500" s="22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1"/>
      <c r="CR500" s="11"/>
      <c r="CS500" s="11"/>
      <c r="CT500" s="11"/>
      <c r="CU500" s="104"/>
      <c r="CV500" s="11"/>
      <c r="CW500" s="11"/>
      <c r="CX500" s="11"/>
      <c r="CY500" s="11"/>
      <c r="CZ500" s="11"/>
      <c r="DA500" s="11"/>
      <c r="DB500" s="11"/>
      <c r="DC500" s="11"/>
      <c r="DD500" s="11"/>
      <c r="DE500" s="11"/>
      <c r="DF500" s="11"/>
      <c r="DG500" s="11"/>
      <c r="DH500" s="11"/>
      <c r="DI500" s="11"/>
      <c r="DJ500" s="11"/>
      <c r="DK500" s="11"/>
      <c r="DL500" s="11"/>
      <c r="DM500" s="11"/>
      <c r="DN500" s="11"/>
      <c r="DO500" s="11"/>
      <c r="DP500" s="11"/>
      <c r="DQ500" s="11"/>
    </row>
    <row r="501" spans="1:121" ht="12.75" customHeight="1">
      <c r="A501" s="8"/>
      <c r="B501" s="29"/>
      <c r="C501" s="28"/>
      <c r="D501" s="9"/>
      <c r="E501" s="10"/>
      <c r="F501" s="11"/>
      <c r="G501" s="25"/>
      <c r="H501" s="26"/>
      <c r="I501" s="27"/>
      <c r="J501" s="39"/>
      <c r="K501" s="22"/>
      <c r="L501" s="11"/>
      <c r="M501" s="11"/>
      <c r="N501" s="11"/>
      <c r="O501" s="11"/>
      <c r="P501" s="11"/>
      <c r="Q501" s="23"/>
      <c r="R501" s="24"/>
      <c r="S501" s="24"/>
      <c r="T501" s="22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1"/>
      <c r="CS501" s="11"/>
      <c r="CT501" s="11"/>
      <c r="CU501" s="104"/>
      <c r="CV501" s="11"/>
      <c r="CW501" s="11"/>
      <c r="CX501" s="11"/>
      <c r="CY501" s="11"/>
      <c r="CZ501" s="11"/>
      <c r="DA501" s="11"/>
      <c r="DB501" s="11"/>
      <c r="DC501" s="11"/>
      <c r="DD501" s="11"/>
      <c r="DE501" s="11"/>
      <c r="DF501" s="11"/>
      <c r="DG501" s="11"/>
      <c r="DH501" s="11"/>
      <c r="DI501" s="11"/>
      <c r="DJ501" s="11"/>
      <c r="DK501" s="11"/>
      <c r="DL501" s="11"/>
      <c r="DM501" s="11"/>
      <c r="DN501" s="11"/>
      <c r="DO501" s="11"/>
      <c r="DP501" s="11"/>
      <c r="DQ501" s="11"/>
    </row>
    <row r="502" spans="1:121" ht="12.75" customHeight="1">
      <c r="A502" s="8"/>
      <c r="B502" s="29"/>
      <c r="C502" s="28"/>
      <c r="D502" s="9"/>
      <c r="E502" s="10"/>
      <c r="F502" s="11"/>
      <c r="G502" s="25"/>
      <c r="H502" s="26"/>
      <c r="I502" s="27"/>
      <c r="J502" s="39"/>
      <c r="K502" s="22"/>
      <c r="L502" s="11"/>
      <c r="M502" s="11"/>
      <c r="N502" s="11"/>
      <c r="O502" s="11"/>
      <c r="P502" s="11"/>
      <c r="Q502" s="23"/>
      <c r="R502" s="24"/>
      <c r="S502" s="24"/>
      <c r="T502" s="22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1"/>
      <c r="CS502" s="11"/>
      <c r="CT502" s="11"/>
      <c r="CU502" s="104"/>
      <c r="CV502" s="11"/>
      <c r="CW502" s="11"/>
      <c r="CX502" s="11"/>
      <c r="CY502" s="11"/>
      <c r="CZ502" s="11"/>
      <c r="DA502" s="11"/>
      <c r="DB502" s="11"/>
      <c r="DC502" s="11"/>
      <c r="DD502" s="11"/>
      <c r="DE502" s="11"/>
      <c r="DF502" s="11"/>
      <c r="DG502" s="11"/>
      <c r="DH502" s="11"/>
      <c r="DI502" s="11"/>
      <c r="DJ502" s="11"/>
      <c r="DK502" s="11"/>
      <c r="DL502" s="11"/>
      <c r="DM502" s="11"/>
      <c r="DN502" s="11"/>
      <c r="DO502" s="11"/>
      <c r="DP502" s="11"/>
      <c r="DQ502" s="11"/>
    </row>
    <row r="503" spans="1:121" ht="12.75" customHeight="1">
      <c r="A503" s="8"/>
      <c r="B503" s="29"/>
      <c r="C503" s="28"/>
      <c r="D503" s="9"/>
      <c r="E503" s="10"/>
      <c r="F503" s="11"/>
      <c r="G503" s="25"/>
      <c r="H503" s="26"/>
      <c r="I503" s="27"/>
      <c r="J503" s="39"/>
      <c r="K503" s="22"/>
      <c r="L503" s="11"/>
      <c r="M503" s="11"/>
      <c r="N503" s="11"/>
      <c r="O503" s="11"/>
      <c r="P503" s="11"/>
      <c r="Q503" s="23"/>
      <c r="R503" s="24"/>
      <c r="S503" s="24"/>
      <c r="T503" s="22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  <c r="CT503" s="11"/>
      <c r="CU503" s="104"/>
      <c r="CV503" s="11"/>
      <c r="CW503" s="11"/>
      <c r="CX503" s="11"/>
      <c r="CY503" s="11"/>
      <c r="CZ503" s="11"/>
      <c r="DA503" s="11"/>
      <c r="DB503" s="11"/>
      <c r="DC503" s="11"/>
      <c r="DD503" s="11"/>
      <c r="DE503" s="11"/>
      <c r="DF503" s="11"/>
      <c r="DG503" s="11"/>
      <c r="DH503" s="11"/>
      <c r="DI503" s="11"/>
      <c r="DJ503" s="11"/>
      <c r="DK503" s="11"/>
      <c r="DL503" s="11"/>
      <c r="DM503" s="11"/>
      <c r="DN503" s="11"/>
      <c r="DO503" s="11"/>
      <c r="DP503" s="11"/>
      <c r="DQ503" s="11"/>
    </row>
    <row r="504" spans="1:121" ht="12.75" customHeight="1">
      <c r="A504" s="8"/>
      <c r="B504" s="29"/>
      <c r="C504" s="28"/>
      <c r="D504" s="9"/>
      <c r="E504" s="10"/>
      <c r="F504" s="11"/>
      <c r="G504" s="25"/>
      <c r="H504" s="26"/>
      <c r="I504" s="27"/>
      <c r="J504" s="39"/>
      <c r="K504" s="22"/>
      <c r="L504" s="11"/>
      <c r="M504" s="11"/>
      <c r="N504" s="11"/>
      <c r="O504" s="11"/>
      <c r="P504" s="11"/>
      <c r="Q504" s="23"/>
      <c r="R504" s="24"/>
      <c r="S504" s="24"/>
      <c r="T504" s="22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1"/>
      <c r="CS504" s="11"/>
      <c r="CT504" s="11"/>
      <c r="CU504" s="104"/>
      <c r="CV504" s="11"/>
      <c r="CW504" s="11"/>
      <c r="CX504" s="11"/>
      <c r="CY504" s="11"/>
      <c r="CZ504" s="11"/>
      <c r="DA504" s="11"/>
      <c r="DB504" s="11"/>
      <c r="DC504" s="11"/>
      <c r="DD504" s="11"/>
      <c r="DE504" s="11"/>
      <c r="DF504" s="11"/>
      <c r="DG504" s="11"/>
      <c r="DH504" s="11"/>
      <c r="DI504" s="11"/>
      <c r="DJ504" s="11"/>
      <c r="DK504" s="11"/>
      <c r="DL504" s="11"/>
      <c r="DM504" s="11"/>
      <c r="DN504" s="11"/>
      <c r="DO504" s="11"/>
      <c r="DP504" s="11"/>
      <c r="DQ504" s="11"/>
    </row>
    <row r="505" spans="1:121" ht="12.75" customHeight="1">
      <c r="A505" s="8"/>
      <c r="B505" s="29"/>
      <c r="C505" s="28"/>
      <c r="D505" s="9"/>
      <c r="E505" s="10"/>
      <c r="F505" s="11"/>
      <c r="G505" s="25"/>
      <c r="H505" s="26"/>
      <c r="I505" s="27"/>
      <c r="J505" s="39"/>
      <c r="K505" s="22"/>
      <c r="L505" s="11"/>
      <c r="M505" s="11"/>
      <c r="N505" s="11"/>
      <c r="O505" s="11"/>
      <c r="P505" s="11"/>
      <c r="Q505" s="23"/>
      <c r="R505" s="24"/>
      <c r="S505" s="24"/>
      <c r="T505" s="22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04"/>
      <c r="CV505" s="11"/>
      <c r="CW505" s="11"/>
      <c r="CX505" s="11"/>
      <c r="CY505" s="11"/>
      <c r="CZ505" s="11"/>
      <c r="DA505" s="11"/>
      <c r="DB505" s="11"/>
      <c r="DC505" s="11"/>
      <c r="DD505" s="11"/>
      <c r="DE505" s="11"/>
      <c r="DF505" s="11"/>
      <c r="DG505" s="11"/>
      <c r="DH505" s="11"/>
      <c r="DI505" s="11"/>
      <c r="DJ505" s="11"/>
      <c r="DK505" s="11"/>
      <c r="DL505" s="11"/>
      <c r="DM505" s="11"/>
      <c r="DN505" s="11"/>
      <c r="DO505" s="11"/>
      <c r="DP505" s="11"/>
      <c r="DQ505" s="11"/>
    </row>
    <row r="506" spans="1:121" ht="12.75" customHeight="1">
      <c r="A506" s="8"/>
      <c r="B506" s="29"/>
      <c r="C506" s="28"/>
      <c r="D506" s="9"/>
      <c r="E506" s="10"/>
      <c r="F506" s="11"/>
      <c r="G506" s="25"/>
      <c r="H506" s="26"/>
      <c r="I506" s="27"/>
      <c r="J506" s="39"/>
      <c r="K506" s="22"/>
      <c r="L506" s="11"/>
      <c r="M506" s="11"/>
      <c r="N506" s="11"/>
      <c r="O506" s="11"/>
      <c r="P506" s="11"/>
      <c r="Q506" s="23"/>
      <c r="R506" s="24"/>
      <c r="S506" s="24"/>
      <c r="T506" s="22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04"/>
      <c r="CV506" s="11"/>
      <c r="CW506" s="11"/>
      <c r="CX506" s="11"/>
      <c r="CY506" s="11"/>
      <c r="CZ506" s="11"/>
      <c r="DA506" s="11"/>
      <c r="DB506" s="11"/>
      <c r="DC506" s="11"/>
      <c r="DD506" s="11"/>
      <c r="DE506" s="11"/>
      <c r="DF506" s="11"/>
      <c r="DG506" s="11"/>
      <c r="DH506" s="11"/>
      <c r="DI506" s="11"/>
      <c r="DJ506" s="11"/>
      <c r="DK506" s="11"/>
      <c r="DL506" s="11"/>
      <c r="DM506" s="11"/>
      <c r="DN506" s="11"/>
      <c r="DO506" s="11"/>
      <c r="DP506" s="11"/>
      <c r="DQ506" s="11"/>
    </row>
    <row r="507" spans="1:121" ht="12.75" customHeight="1">
      <c r="A507" s="8"/>
      <c r="B507" s="29"/>
      <c r="C507" s="28"/>
      <c r="D507" s="9"/>
      <c r="E507" s="10"/>
      <c r="F507" s="11"/>
      <c r="G507" s="25"/>
      <c r="H507" s="26"/>
      <c r="I507" s="27"/>
      <c r="J507" s="39"/>
      <c r="K507" s="22"/>
      <c r="L507" s="11"/>
      <c r="M507" s="11"/>
      <c r="N507" s="11"/>
      <c r="O507" s="11"/>
      <c r="P507" s="11"/>
      <c r="Q507" s="23"/>
      <c r="R507" s="24"/>
      <c r="S507" s="24"/>
      <c r="T507" s="22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04"/>
      <c r="CV507" s="11"/>
      <c r="CW507" s="11"/>
      <c r="CX507" s="11"/>
      <c r="CY507" s="11"/>
      <c r="CZ507" s="11"/>
      <c r="DA507" s="11"/>
      <c r="DB507" s="11"/>
      <c r="DC507" s="11"/>
      <c r="DD507" s="11"/>
      <c r="DE507" s="11"/>
      <c r="DF507" s="11"/>
      <c r="DG507" s="11"/>
      <c r="DH507" s="11"/>
      <c r="DI507" s="11"/>
      <c r="DJ507" s="11"/>
      <c r="DK507" s="11"/>
      <c r="DL507" s="11"/>
      <c r="DM507" s="11"/>
      <c r="DN507" s="11"/>
      <c r="DO507" s="11"/>
      <c r="DP507" s="11"/>
      <c r="DQ507" s="11"/>
    </row>
    <row r="508" spans="1:121" ht="12.75" customHeight="1">
      <c r="A508" s="8"/>
      <c r="B508" s="29"/>
      <c r="C508" s="28"/>
      <c r="D508" s="9"/>
      <c r="E508" s="10"/>
      <c r="F508" s="11"/>
      <c r="G508" s="25"/>
      <c r="H508" s="26"/>
      <c r="I508" s="27"/>
      <c r="J508" s="39"/>
      <c r="K508" s="22"/>
      <c r="L508" s="11"/>
      <c r="M508" s="11"/>
      <c r="N508" s="11"/>
      <c r="O508" s="11"/>
      <c r="P508" s="11"/>
      <c r="Q508" s="23"/>
      <c r="R508" s="24"/>
      <c r="S508" s="24"/>
      <c r="T508" s="22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  <c r="CR508" s="11"/>
      <c r="CS508" s="11"/>
      <c r="CT508" s="11"/>
      <c r="CU508" s="104"/>
      <c r="CV508" s="11"/>
      <c r="CW508" s="11"/>
      <c r="CX508" s="11"/>
      <c r="CY508" s="11"/>
      <c r="CZ508" s="11"/>
      <c r="DA508" s="11"/>
      <c r="DB508" s="11"/>
      <c r="DC508" s="11"/>
      <c r="DD508" s="11"/>
      <c r="DE508" s="11"/>
      <c r="DF508" s="11"/>
      <c r="DG508" s="11"/>
      <c r="DH508" s="11"/>
      <c r="DI508" s="11"/>
      <c r="DJ508" s="11"/>
      <c r="DK508" s="11"/>
      <c r="DL508" s="11"/>
      <c r="DM508" s="11"/>
      <c r="DN508" s="11"/>
      <c r="DO508" s="11"/>
      <c r="DP508" s="11"/>
      <c r="DQ508" s="11"/>
    </row>
    <row r="509" spans="1:121" ht="12.75" customHeight="1">
      <c r="A509" s="8"/>
      <c r="B509" s="29"/>
      <c r="C509" s="28"/>
      <c r="D509" s="9"/>
      <c r="E509" s="10"/>
      <c r="F509" s="11"/>
      <c r="G509" s="25"/>
      <c r="H509" s="26"/>
      <c r="I509" s="27"/>
      <c r="J509" s="39"/>
      <c r="K509" s="22"/>
      <c r="L509" s="11"/>
      <c r="M509" s="11"/>
      <c r="N509" s="11"/>
      <c r="O509" s="11"/>
      <c r="P509" s="11"/>
      <c r="Q509" s="23"/>
      <c r="R509" s="24"/>
      <c r="S509" s="24"/>
      <c r="T509" s="22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04"/>
      <c r="CV509" s="11"/>
      <c r="CW509" s="11"/>
      <c r="CX509" s="11"/>
      <c r="CY509" s="11"/>
      <c r="CZ509" s="11"/>
      <c r="DA509" s="11"/>
      <c r="DB509" s="11"/>
      <c r="DC509" s="11"/>
      <c r="DD509" s="11"/>
      <c r="DE509" s="11"/>
      <c r="DF509" s="11"/>
      <c r="DG509" s="11"/>
      <c r="DH509" s="11"/>
      <c r="DI509" s="11"/>
      <c r="DJ509" s="11"/>
      <c r="DK509" s="11"/>
      <c r="DL509" s="11"/>
      <c r="DM509" s="11"/>
      <c r="DN509" s="11"/>
      <c r="DO509" s="11"/>
      <c r="DP509" s="11"/>
      <c r="DQ509" s="11"/>
    </row>
    <row r="510" spans="1:121" ht="12.75" customHeight="1">
      <c r="A510" s="8"/>
      <c r="B510" s="29"/>
      <c r="C510" s="28"/>
      <c r="D510" s="9"/>
      <c r="E510" s="10"/>
      <c r="F510" s="11"/>
      <c r="G510" s="25"/>
      <c r="H510" s="26"/>
      <c r="I510" s="27"/>
      <c r="J510" s="39"/>
      <c r="K510" s="22"/>
      <c r="L510" s="11"/>
      <c r="M510" s="11"/>
      <c r="N510" s="11"/>
      <c r="O510" s="11"/>
      <c r="P510" s="11"/>
      <c r="Q510" s="23"/>
      <c r="R510" s="24"/>
      <c r="S510" s="24"/>
      <c r="T510" s="22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1"/>
      <c r="CT510" s="11"/>
      <c r="CU510" s="104"/>
      <c r="CV510" s="11"/>
      <c r="CW510" s="11"/>
      <c r="CX510" s="11"/>
      <c r="CY510" s="11"/>
      <c r="CZ510" s="11"/>
      <c r="DA510" s="11"/>
      <c r="DB510" s="11"/>
      <c r="DC510" s="11"/>
      <c r="DD510" s="11"/>
      <c r="DE510" s="11"/>
      <c r="DF510" s="11"/>
      <c r="DG510" s="11"/>
      <c r="DH510" s="11"/>
      <c r="DI510" s="11"/>
      <c r="DJ510" s="11"/>
      <c r="DK510" s="11"/>
      <c r="DL510" s="11"/>
      <c r="DM510" s="11"/>
      <c r="DN510" s="11"/>
      <c r="DO510" s="11"/>
      <c r="DP510" s="11"/>
      <c r="DQ510" s="11"/>
    </row>
    <row r="511" spans="1:121" ht="12.75" customHeight="1">
      <c r="A511" s="8"/>
      <c r="B511" s="29"/>
      <c r="C511" s="28"/>
      <c r="D511" s="9"/>
      <c r="E511" s="10"/>
      <c r="F511" s="11"/>
      <c r="G511" s="25"/>
      <c r="H511" s="26"/>
      <c r="I511" s="27"/>
      <c r="J511" s="39"/>
      <c r="K511" s="22"/>
      <c r="L511" s="11"/>
      <c r="M511" s="11"/>
      <c r="N511" s="11"/>
      <c r="O511" s="11"/>
      <c r="P511" s="11"/>
      <c r="Q511" s="23"/>
      <c r="R511" s="24"/>
      <c r="S511" s="24"/>
      <c r="T511" s="22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1"/>
      <c r="CS511" s="11"/>
      <c r="CT511" s="11"/>
      <c r="CU511" s="104"/>
      <c r="CV511" s="11"/>
      <c r="CW511" s="11"/>
      <c r="CX511" s="11"/>
      <c r="CY511" s="11"/>
      <c r="CZ511" s="11"/>
      <c r="DA511" s="11"/>
      <c r="DB511" s="11"/>
      <c r="DC511" s="11"/>
      <c r="DD511" s="11"/>
      <c r="DE511" s="11"/>
      <c r="DF511" s="11"/>
      <c r="DG511" s="11"/>
      <c r="DH511" s="11"/>
      <c r="DI511" s="11"/>
      <c r="DJ511" s="11"/>
      <c r="DK511" s="11"/>
      <c r="DL511" s="11"/>
      <c r="DM511" s="11"/>
      <c r="DN511" s="11"/>
      <c r="DO511" s="11"/>
      <c r="DP511" s="11"/>
      <c r="DQ511" s="11"/>
    </row>
    <row r="512" spans="1:121" ht="12.75" customHeight="1">
      <c r="A512" s="8"/>
      <c r="B512" s="29"/>
      <c r="C512" s="28"/>
      <c r="D512" s="9"/>
      <c r="E512" s="10"/>
      <c r="F512" s="11"/>
      <c r="G512" s="25"/>
      <c r="H512" s="26"/>
      <c r="I512" s="27"/>
      <c r="J512" s="39"/>
      <c r="K512" s="22"/>
      <c r="L512" s="11"/>
      <c r="M512" s="11"/>
      <c r="N512" s="11"/>
      <c r="O512" s="11"/>
      <c r="P512" s="11"/>
      <c r="Q512" s="23"/>
      <c r="R512" s="24"/>
      <c r="S512" s="24"/>
      <c r="T512" s="22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1"/>
      <c r="CT512" s="11"/>
      <c r="CU512" s="104"/>
      <c r="CV512" s="11"/>
      <c r="CW512" s="11"/>
      <c r="CX512" s="11"/>
      <c r="CY512" s="11"/>
      <c r="CZ512" s="11"/>
      <c r="DA512" s="11"/>
      <c r="DB512" s="11"/>
      <c r="DC512" s="11"/>
      <c r="DD512" s="11"/>
      <c r="DE512" s="11"/>
      <c r="DF512" s="11"/>
      <c r="DG512" s="11"/>
      <c r="DH512" s="11"/>
      <c r="DI512" s="11"/>
      <c r="DJ512" s="11"/>
      <c r="DK512" s="11"/>
      <c r="DL512" s="11"/>
      <c r="DM512" s="11"/>
      <c r="DN512" s="11"/>
      <c r="DO512" s="11"/>
      <c r="DP512" s="11"/>
      <c r="DQ512" s="11"/>
    </row>
    <row r="513" spans="1:121" ht="12.75" customHeight="1">
      <c r="A513" s="8"/>
      <c r="B513" s="29"/>
      <c r="C513" s="28"/>
      <c r="D513" s="9"/>
      <c r="E513" s="10"/>
      <c r="F513" s="11"/>
      <c r="G513" s="25"/>
      <c r="H513" s="26"/>
      <c r="I513" s="27"/>
      <c r="J513" s="39"/>
      <c r="K513" s="22"/>
      <c r="L513" s="11"/>
      <c r="M513" s="11"/>
      <c r="N513" s="11"/>
      <c r="O513" s="11"/>
      <c r="P513" s="11"/>
      <c r="Q513" s="23"/>
      <c r="R513" s="24"/>
      <c r="S513" s="24"/>
      <c r="T513" s="22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04"/>
      <c r="CV513" s="11"/>
      <c r="CW513" s="11"/>
      <c r="CX513" s="11"/>
      <c r="CY513" s="11"/>
      <c r="CZ513" s="11"/>
      <c r="DA513" s="11"/>
      <c r="DB513" s="11"/>
      <c r="DC513" s="11"/>
      <c r="DD513" s="11"/>
      <c r="DE513" s="11"/>
      <c r="DF513" s="11"/>
      <c r="DG513" s="11"/>
      <c r="DH513" s="11"/>
      <c r="DI513" s="11"/>
      <c r="DJ513" s="11"/>
      <c r="DK513" s="11"/>
      <c r="DL513" s="11"/>
      <c r="DM513" s="11"/>
      <c r="DN513" s="11"/>
      <c r="DO513" s="11"/>
      <c r="DP513" s="11"/>
      <c r="DQ513" s="11"/>
    </row>
    <row r="514" spans="1:121" ht="12.75" customHeight="1">
      <c r="A514" s="8"/>
      <c r="B514" s="29"/>
      <c r="C514" s="28"/>
      <c r="D514" s="9"/>
      <c r="E514" s="10"/>
      <c r="F514" s="11"/>
      <c r="G514" s="25"/>
      <c r="H514" s="26"/>
      <c r="I514" s="27"/>
      <c r="J514" s="39"/>
      <c r="K514" s="22"/>
      <c r="L514" s="11"/>
      <c r="M514" s="11"/>
      <c r="N514" s="11"/>
      <c r="O514" s="11"/>
      <c r="P514" s="11"/>
      <c r="Q514" s="23"/>
      <c r="R514" s="24"/>
      <c r="S514" s="24"/>
      <c r="T514" s="22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04"/>
      <c r="CV514" s="11"/>
      <c r="CW514" s="11"/>
      <c r="CX514" s="11"/>
      <c r="CY514" s="11"/>
      <c r="CZ514" s="11"/>
      <c r="DA514" s="11"/>
      <c r="DB514" s="11"/>
      <c r="DC514" s="11"/>
      <c r="DD514" s="11"/>
      <c r="DE514" s="11"/>
      <c r="DF514" s="11"/>
      <c r="DG514" s="11"/>
      <c r="DH514" s="11"/>
      <c r="DI514" s="11"/>
      <c r="DJ514" s="11"/>
      <c r="DK514" s="11"/>
      <c r="DL514" s="11"/>
      <c r="DM514" s="11"/>
      <c r="DN514" s="11"/>
      <c r="DO514" s="11"/>
      <c r="DP514" s="11"/>
      <c r="DQ514" s="11"/>
    </row>
    <row r="515" spans="1:121" ht="12.75" customHeight="1">
      <c r="A515" s="8"/>
      <c r="B515" s="29"/>
      <c r="C515" s="28"/>
      <c r="D515" s="9"/>
      <c r="E515" s="10"/>
      <c r="F515" s="11"/>
      <c r="G515" s="25"/>
      <c r="H515" s="26"/>
      <c r="I515" s="27"/>
      <c r="J515" s="39"/>
      <c r="K515" s="22"/>
      <c r="L515" s="11"/>
      <c r="M515" s="11"/>
      <c r="N515" s="11"/>
      <c r="O515" s="11"/>
      <c r="P515" s="11"/>
      <c r="Q515" s="23"/>
      <c r="R515" s="24"/>
      <c r="S515" s="24"/>
      <c r="T515" s="22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1"/>
      <c r="CT515" s="11"/>
      <c r="CU515" s="104"/>
      <c r="CV515" s="11"/>
      <c r="CW515" s="11"/>
      <c r="CX515" s="11"/>
      <c r="CY515" s="11"/>
      <c r="CZ515" s="11"/>
      <c r="DA515" s="11"/>
      <c r="DB515" s="11"/>
      <c r="DC515" s="11"/>
      <c r="DD515" s="11"/>
      <c r="DE515" s="11"/>
      <c r="DF515" s="11"/>
      <c r="DG515" s="11"/>
      <c r="DH515" s="11"/>
      <c r="DI515" s="11"/>
      <c r="DJ515" s="11"/>
      <c r="DK515" s="11"/>
      <c r="DL515" s="11"/>
      <c r="DM515" s="11"/>
      <c r="DN515" s="11"/>
      <c r="DO515" s="11"/>
      <c r="DP515" s="11"/>
      <c r="DQ515" s="11"/>
    </row>
    <row r="516" spans="1:121" ht="12.75" customHeight="1">
      <c r="A516" s="8"/>
      <c r="B516" s="29"/>
      <c r="C516" s="28"/>
      <c r="D516" s="9"/>
      <c r="E516" s="10"/>
      <c r="F516" s="11"/>
      <c r="G516" s="25"/>
      <c r="H516" s="26"/>
      <c r="I516" s="27"/>
      <c r="J516" s="39"/>
      <c r="K516" s="22"/>
      <c r="L516" s="11"/>
      <c r="M516" s="11"/>
      <c r="N516" s="11"/>
      <c r="O516" s="11"/>
      <c r="P516" s="11"/>
      <c r="Q516" s="23"/>
      <c r="R516" s="24"/>
      <c r="S516" s="24"/>
      <c r="T516" s="22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04"/>
      <c r="CV516" s="11"/>
      <c r="CW516" s="11"/>
      <c r="CX516" s="11"/>
      <c r="CY516" s="11"/>
      <c r="CZ516" s="11"/>
      <c r="DA516" s="11"/>
      <c r="DB516" s="11"/>
      <c r="DC516" s="11"/>
      <c r="DD516" s="11"/>
      <c r="DE516" s="11"/>
      <c r="DF516" s="11"/>
      <c r="DG516" s="11"/>
      <c r="DH516" s="11"/>
      <c r="DI516" s="11"/>
      <c r="DJ516" s="11"/>
      <c r="DK516" s="11"/>
      <c r="DL516" s="11"/>
      <c r="DM516" s="11"/>
      <c r="DN516" s="11"/>
      <c r="DO516" s="11"/>
      <c r="DP516" s="11"/>
      <c r="DQ516" s="11"/>
    </row>
    <row r="517" spans="1:121" ht="12.75" customHeight="1">
      <c r="A517" s="8"/>
      <c r="B517" s="29"/>
      <c r="C517" s="28"/>
      <c r="D517" s="9"/>
      <c r="E517" s="10"/>
      <c r="F517" s="11"/>
      <c r="G517" s="25"/>
      <c r="H517" s="26"/>
      <c r="I517" s="27"/>
      <c r="J517" s="39"/>
      <c r="K517" s="22"/>
      <c r="L517" s="11"/>
      <c r="M517" s="11"/>
      <c r="N517" s="11"/>
      <c r="O517" s="11"/>
      <c r="P517" s="11"/>
      <c r="Q517" s="23"/>
      <c r="R517" s="24"/>
      <c r="S517" s="24"/>
      <c r="T517" s="22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  <c r="CR517" s="11"/>
      <c r="CS517" s="11"/>
      <c r="CT517" s="11"/>
      <c r="CU517" s="104"/>
      <c r="CV517" s="11"/>
      <c r="CW517" s="11"/>
      <c r="CX517" s="11"/>
      <c r="CY517" s="11"/>
      <c r="CZ517" s="11"/>
      <c r="DA517" s="11"/>
      <c r="DB517" s="11"/>
      <c r="DC517" s="11"/>
      <c r="DD517" s="11"/>
      <c r="DE517" s="11"/>
      <c r="DF517" s="11"/>
      <c r="DG517" s="11"/>
      <c r="DH517" s="11"/>
      <c r="DI517" s="11"/>
      <c r="DJ517" s="11"/>
      <c r="DK517" s="11"/>
      <c r="DL517" s="11"/>
      <c r="DM517" s="11"/>
      <c r="DN517" s="11"/>
      <c r="DO517" s="11"/>
      <c r="DP517" s="11"/>
      <c r="DQ517" s="11"/>
    </row>
    <row r="518" spans="1:121" ht="12.75" customHeight="1">
      <c r="A518" s="8"/>
      <c r="B518" s="29"/>
      <c r="C518" s="28"/>
      <c r="D518" s="9"/>
      <c r="E518" s="10"/>
      <c r="F518" s="11"/>
      <c r="G518" s="25"/>
      <c r="H518" s="26"/>
      <c r="I518" s="27"/>
      <c r="J518" s="39"/>
      <c r="K518" s="22"/>
      <c r="L518" s="11"/>
      <c r="M518" s="11"/>
      <c r="N518" s="11"/>
      <c r="O518" s="11"/>
      <c r="P518" s="11"/>
      <c r="Q518" s="23"/>
      <c r="R518" s="24"/>
      <c r="S518" s="24"/>
      <c r="T518" s="22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  <c r="CR518" s="11"/>
      <c r="CS518" s="11"/>
      <c r="CT518" s="11"/>
      <c r="CU518" s="104"/>
      <c r="CV518" s="11"/>
      <c r="CW518" s="11"/>
      <c r="CX518" s="11"/>
      <c r="CY518" s="11"/>
      <c r="CZ518" s="11"/>
      <c r="DA518" s="11"/>
      <c r="DB518" s="11"/>
      <c r="DC518" s="11"/>
      <c r="DD518" s="11"/>
      <c r="DE518" s="11"/>
      <c r="DF518" s="11"/>
      <c r="DG518" s="11"/>
      <c r="DH518" s="11"/>
      <c r="DI518" s="11"/>
      <c r="DJ518" s="11"/>
      <c r="DK518" s="11"/>
      <c r="DL518" s="11"/>
      <c r="DM518" s="11"/>
      <c r="DN518" s="11"/>
      <c r="DO518" s="11"/>
      <c r="DP518" s="11"/>
      <c r="DQ518" s="11"/>
    </row>
    <row r="519" spans="1:121" ht="12.75" customHeight="1">
      <c r="A519" s="8"/>
      <c r="B519" s="29"/>
      <c r="C519" s="28"/>
      <c r="D519" s="9"/>
      <c r="E519" s="10"/>
      <c r="F519" s="11"/>
      <c r="G519" s="25"/>
      <c r="H519" s="26"/>
      <c r="I519" s="27"/>
      <c r="J519" s="39"/>
      <c r="K519" s="22"/>
      <c r="L519" s="11"/>
      <c r="M519" s="11"/>
      <c r="N519" s="11"/>
      <c r="O519" s="11"/>
      <c r="P519" s="11"/>
      <c r="Q519" s="23"/>
      <c r="R519" s="24"/>
      <c r="S519" s="24"/>
      <c r="T519" s="22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1"/>
      <c r="CR519" s="11"/>
      <c r="CS519" s="11"/>
      <c r="CT519" s="11"/>
      <c r="CU519" s="104"/>
      <c r="CV519" s="11"/>
      <c r="CW519" s="11"/>
      <c r="CX519" s="11"/>
      <c r="CY519" s="11"/>
      <c r="CZ519" s="11"/>
      <c r="DA519" s="11"/>
      <c r="DB519" s="11"/>
      <c r="DC519" s="11"/>
      <c r="DD519" s="11"/>
      <c r="DE519" s="11"/>
      <c r="DF519" s="11"/>
      <c r="DG519" s="11"/>
      <c r="DH519" s="11"/>
      <c r="DI519" s="11"/>
      <c r="DJ519" s="11"/>
      <c r="DK519" s="11"/>
      <c r="DL519" s="11"/>
      <c r="DM519" s="11"/>
      <c r="DN519" s="11"/>
      <c r="DO519" s="11"/>
      <c r="DP519" s="11"/>
      <c r="DQ519" s="11"/>
    </row>
    <row r="520" spans="1:121" ht="12.75" customHeight="1">
      <c r="A520" s="8"/>
      <c r="B520" s="29"/>
      <c r="C520" s="28"/>
      <c r="D520" s="9"/>
      <c r="E520" s="10"/>
      <c r="F520" s="11"/>
      <c r="G520" s="25"/>
      <c r="H520" s="26"/>
      <c r="I520" s="27"/>
      <c r="J520" s="39"/>
      <c r="K520" s="22"/>
      <c r="L520" s="11"/>
      <c r="M520" s="11"/>
      <c r="N520" s="11"/>
      <c r="O520" s="11"/>
      <c r="P520" s="11"/>
      <c r="Q520" s="23"/>
      <c r="R520" s="24"/>
      <c r="S520" s="24"/>
      <c r="T520" s="22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1"/>
      <c r="CT520" s="11"/>
      <c r="CU520" s="104"/>
      <c r="CV520" s="11"/>
      <c r="CW520" s="11"/>
      <c r="CX520" s="11"/>
      <c r="CY520" s="11"/>
      <c r="CZ520" s="11"/>
      <c r="DA520" s="11"/>
      <c r="DB520" s="11"/>
      <c r="DC520" s="11"/>
      <c r="DD520" s="11"/>
      <c r="DE520" s="11"/>
      <c r="DF520" s="11"/>
      <c r="DG520" s="11"/>
      <c r="DH520" s="11"/>
      <c r="DI520" s="11"/>
      <c r="DJ520" s="11"/>
      <c r="DK520" s="11"/>
      <c r="DL520" s="11"/>
      <c r="DM520" s="11"/>
      <c r="DN520" s="11"/>
      <c r="DO520" s="11"/>
      <c r="DP520" s="11"/>
      <c r="DQ520" s="11"/>
    </row>
    <row r="521" spans="1:121" ht="12.75" customHeight="1">
      <c r="A521" s="8"/>
      <c r="B521" s="29"/>
      <c r="C521" s="28"/>
      <c r="D521" s="9"/>
      <c r="E521" s="10"/>
      <c r="F521" s="11"/>
      <c r="G521" s="25"/>
      <c r="H521" s="26"/>
      <c r="I521" s="27"/>
      <c r="J521" s="39"/>
      <c r="K521" s="22"/>
      <c r="L521" s="11"/>
      <c r="M521" s="11"/>
      <c r="N521" s="11"/>
      <c r="O521" s="11"/>
      <c r="P521" s="11"/>
      <c r="Q521" s="23"/>
      <c r="R521" s="24"/>
      <c r="S521" s="24"/>
      <c r="T521" s="22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  <c r="CO521" s="11"/>
      <c r="CP521" s="11"/>
      <c r="CQ521" s="11"/>
      <c r="CR521" s="11"/>
      <c r="CS521" s="11"/>
      <c r="CT521" s="11"/>
      <c r="CU521" s="104"/>
      <c r="CV521" s="11"/>
      <c r="CW521" s="11"/>
      <c r="CX521" s="11"/>
      <c r="CY521" s="11"/>
      <c r="CZ521" s="11"/>
      <c r="DA521" s="11"/>
      <c r="DB521" s="11"/>
      <c r="DC521" s="11"/>
      <c r="DD521" s="11"/>
      <c r="DE521" s="11"/>
      <c r="DF521" s="11"/>
      <c r="DG521" s="11"/>
      <c r="DH521" s="11"/>
      <c r="DI521" s="11"/>
      <c r="DJ521" s="11"/>
      <c r="DK521" s="11"/>
      <c r="DL521" s="11"/>
      <c r="DM521" s="11"/>
      <c r="DN521" s="11"/>
      <c r="DO521" s="11"/>
      <c r="DP521" s="11"/>
      <c r="DQ521" s="11"/>
    </row>
    <row r="522" spans="1:121" ht="12.75" customHeight="1">
      <c r="A522" s="8"/>
      <c r="B522" s="29"/>
      <c r="C522" s="28"/>
      <c r="D522" s="9"/>
      <c r="E522" s="10"/>
      <c r="F522" s="11"/>
      <c r="G522" s="25"/>
      <c r="H522" s="26"/>
      <c r="I522" s="27"/>
      <c r="J522" s="39"/>
      <c r="K522" s="22"/>
      <c r="L522" s="11"/>
      <c r="M522" s="11"/>
      <c r="N522" s="11"/>
      <c r="O522" s="11"/>
      <c r="P522" s="11"/>
      <c r="Q522" s="23"/>
      <c r="R522" s="24"/>
      <c r="S522" s="24"/>
      <c r="T522" s="22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1"/>
      <c r="CS522" s="11"/>
      <c r="CT522" s="11"/>
      <c r="CU522" s="104"/>
      <c r="CV522" s="11"/>
      <c r="CW522" s="11"/>
      <c r="CX522" s="11"/>
      <c r="CY522" s="11"/>
      <c r="CZ522" s="11"/>
      <c r="DA522" s="11"/>
      <c r="DB522" s="11"/>
      <c r="DC522" s="11"/>
      <c r="DD522" s="11"/>
      <c r="DE522" s="11"/>
      <c r="DF522" s="11"/>
      <c r="DG522" s="11"/>
      <c r="DH522" s="11"/>
      <c r="DI522" s="11"/>
      <c r="DJ522" s="11"/>
      <c r="DK522" s="11"/>
      <c r="DL522" s="11"/>
      <c r="DM522" s="11"/>
      <c r="DN522" s="11"/>
      <c r="DO522" s="11"/>
      <c r="DP522" s="11"/>
      <c r="DQ522" s="11"/>
    </row>
    <row r="523" spans="1:121" ht="12.75" customHeight="1">
      <c r="A523" s="8"/>
      <c r="B523" s="29"/>
      <c r="C523" s="28"/>
      <c r="D523" s="9"/>
      <c r="E523" s="10"/>
      <c r="F523" s="11"/>
      <c r="G523" s="25"/>
      <c r="H523" s="26"/>
      <c r="I523" s="27"/>
      <c r="J523" s="39"/>
      <c r="K523" s="22"/>
      <c r="L523" s="11"/>
      <c r="M523" s="11"/>
      <c r="N523" s="11"/>
      <c r="O523" s="11"/>
      <c r="P523" s="11"/>
      <c r="Q523" s="23"/>
      <c r="R523" s="24"/>
      <c r="S523" s="24"/>
      <c r="T523" s="22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1"/>
      <c r="CP523" s="11"/>
      <c r="CQ523" s="11"/>
      <c r="CR523" s="11"/>
      <c r="CS523" s="11"/>
      <c r="CT523" s="11"/>
      <c r="CU523" s="104"/>
      <c r="CV523" s="11"/>
      <c r="CW523" s="11"/>
      <c r="CX523" s="11"/>
      <c r="CY523" s="11"/>
      <c r="CZ523" s="11"/>
      <c r="DA523" s="11"/>
      <c r="DB523" s="11"/>
      <c r="DC523" s="11"/>
      <c r="DD523" s="11"/>
      <c r="DE523" s="11"/>
      <c r="DF523" s="11"/>
      <c r="DG523" s="11"/>
      <c r="DH523" s="11"/>
      <c r="DI523" s="11"/>
      <c r="DJ523" s="11"/>
      <c r="DK523" s="11"/>
      <c r="DL523" s="11"/>
      <c r="DM523" s="11"/>
      <c r="DN523" s="11"/>
      <c r="DO523" s="11"/>
      <c r="DP523" s="11"/>
      <c r="DQ523" s="11"/>
    </row>
    <row r="524" spans="1:121" ht="12.75" customHeight="1">
      <c r="A524" s="8"/>
      <c r="B524" s="29"/>
      <c r="C524" s="28"/>
      <c r="D524" s="9"/>
      <c r="E524" s="10"/>
      <c r="F524" s="11"/>
      <c r="G524" s="25"/>
      <c r="H524" s="26"/>
      <c r="I524" s="27"/>
      <c r="J524" s="39"/>
      <c r="K524" s="22"/>
      <c r="L524" s="11"/>
      <c r="M524" s="11"/>
      <c r="N524" s="11"/>
      <c r="O524" s="11"/>
      <c r="P524" s="11"/>
      <c r="Q524" s="23"/>
      <c r="R524" s="24"/>
      <c r="S524" s="24"/>
      <c r="T524" s="22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  <c r="CO524" s="11"/>
      <c r="CP524" s="11"/>
      <c r="CQ524" s="11"/>
      <c r="CR524" s="11"/>
      <c r="CS524" s="11"/>
      <c r="CT524" s="11"/>
      <c r="CU524" s="104"/>
      <c r="CV524" s="11"/>
      <c r="CW524" s="11"/>
      <c r="CX524" s="11"/>
      <c r="CY524" s="11"/>
      <c r="CZ524" s="11"/>
      <c r="DA524" s="11"/>
      <c r="DB524" s="11"/>
      <c r="DC524" s="11"/>
      <c r="DD524" s="11"/>
      <c r="DE524" s="11"/>
      <c r="DF524" s="11"/>
      <c r="DG524" s="11"/>
      <c r="DH524" s="11"/>
      <c r="DI524" s="11"/>
      <c r="DJ524" s="11"/>
      <c r="DK524" s="11"/>
      <c r="DL524" s="11"/>
      <c r="DM524" s="11"/>
      <c r="DN524" s="11"/>
      <c r="DO524" s="11"/>
      <c r="DP524" s="11"/>
      <c r="DQ524" s="11"/>
    </row>
    <row r="525" spans="1:121" ht="12.75" customHeight="1">
      <c r="A525" s="8"/>
      <c r="B525" s="29"/>
      <c r="C525" s="28"/>
      <c r="D525" s="9"/>
      <c r="E525" s="10"/>
      <c r="F525" s="11"/>
      <c r="G525" s="25"/>
      <c r="H525" s="26"/>
      <c r="I525" s="27"/>
      <c r="J525" s="39"/>
      <c r="K525" s="22"/>
      <c r="L525" s="11"/>
      <c r="M525" s="11"/>
      <c r="N525" s="11"/>
      <c r="O525" s="11"/>
      <c r="P525" s="11"/>
      <c r="Q525" s="23"/>
      <c r="R525" s="24"/>
      <c r="S525" s="24"/>
      <c r="T525" s="22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1"/>
      <c r="CS525" s="11"/>
      <c r="CT525" s="11"/>
      <c r="CU525" s="104"/>
      <c r="CV525" s="11"/>
      <c r="CW525" s="11"/>
      <c r="CX525" s="11"/>
      <c r="CY525" s="11"/>
      <c r="CZ525" s="11"/>
      <c r="DA525" s="11"/>
      <c r="DB525" s="11"/>
      <c r="DC525" s="11"/>
      <c r="DD525" s="11"/>
      <c r="DE525" s="11"/>
      <c r="DF525" s="11"/>
      <c r="DG525" s="11"/>
      <c r="DH525" s="11"/>
      <c r="DI525" s="11"/>
      <c r="DJ525" s="11"/>
      <c r="DK525" s="11"/>
      <c r="DL525" s="11"/>
      <c r="DM525" s="11"/>
      <c r="DN525" s="11"/>
      <c r="DO525" s="11"/>
      <c r="DP525" s="11"/>
      <c r="DQ525" s="11"/>
    </row>
    <row r="526" spans="1:121" ht="12.75" customHeight="1">
      <c r="A526" s="8"/>
      <c r="B526" s="29"/>
      <c r="C526" s="28"/>
      <c r="D526" s="9"/>
      <c r="E526" s="10"/>
      <c r="F526" s="11"/>
      <c r="G526" s="25"/>
      <c r="H526" s="26"/>
      <c r="I526" s="27"/>
      <c r="J526" s="39"/>
      <c r="K526" s="22"/>
      <c r="L526" s="11"/>
      <c r="M526" s="11"/>
      <c r="N526" s="11"/>
      <c r="O526" s="11"/>
      <c r="P526" s="11"/>
      <c r="Q526" s="23"/>
      <c r="R526" s="24"/>
      <c r="S526" s="24"/>
      <c r="T526" s="22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11"/>
      <c r="CQ526" s="11"/>
      <c r="CR526" s="11"/>
      <c r="CS526" s="11"/>
      <c r="CT526" s="11"/>
      <c r="CU526" s="104"/>
      <c r="CV526" s="11"/>
      <c r="CW526" s="11"/>
      <c r="CX526" s="11"/>
      <c r="CY526" s="11"/>
      <c r="CZ526" s="11"/>
      <c r="DA526" s="11"/>
      <c r="DB526" s="11"/>
      <c r="DC526" s="11"/>
      <c r="DD526" s="11"/>
      <c r="DE526" s="11"/>
      <c r="DF526" s="11"/>
      <c r="DG526" s="11"/>
      <c r="DH526" s="11"/>
      <c r="DI526" s="11"/>
      <c r="DJ526" s="11"/>
      <c r="DK526" s="11"/>
      <c r="DL526" s="11"/>
      <c r="DM526" s="11"/>
      <c r="DN526" s="11"/>
      <c r="DO526" s="11"/>
      <c r="DP526" s="11"/>
      <c r="DQ526" s="11"/>
    </row>
    <row r="527" spans="1:121" ht="12.75" customHeight="1">
      <c r="A527" s="8"/>
      <c r="B527" s="29"/>
      <c r="C527" s="28"/>
      <c r="D527" s="9"/>
      <c r="E527" s="10"/>
      <c r="F527" s="11"/>
      <c r="G527" s="25"/>
      <c r="H527" s="26"/>
      <c r="I527" s="27"/>
      <c r="J527" s="39"/>
      <c r="K527" s="22"/>
      <c r="L527" s="11"/>
      <c r="M527" s="11"/>
      <c r="N527" s="11"/>
      <c r="O527" s="11"/>
      <c r="P527" s="11"/>
      <c r="Q527" s="23"/>
      <c r="R527" s="24"/>
      <c r="S527" s="24"/>
      <c r="T527" s="22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1"/>
      <c r="CP527" s="11"/>
      <c r="CQ527" s="11"/>
      <c r="CR527" s="11"/>
      <c r="CS527" s="11"/>
      <c r="CT527" s="11"/>
      <c r="CU527" s="104"/>
      <c r="CV527" s="11"/>
      <c r="CW527" s="11"/>
      <c r="CX527" s="11"/>
      <c r="CY527" s="11"/>
      <c r="CZ527" s="11"/>
      <c r="DA527" s="11"/>
      <c r="DB527" s="11"/>
      <c r="DC527" s="11"/>
      <c r="DD527" s="11"/>
      <c r="DE527" s="11"/>
      <c r="DF527" s="11"/>
      <c r="DG527" s="11"/>
      <c r="DH527" s="11"/>
      <c r="DI527" s="11"/>
      <c r="DJ527" s="11"/>
      <c r="DK527" s="11"/>
      <c r="DL527" s="11"/>
      <c r="DM527" s="11"/>
      <c r="DN527" s="11"/>
      <c r="DO527" s="11"/>
      <c r="DP527" s="11"/>
      <c r="DQ527" s="11"/>
    </row>
    <row r="528" spans="1:121" ht="12.75" customHeight="1">
      <c r="A528" s="8"/>
      <c r="B528" s="29"/>
      <c r="C528" s="28"/>
      <c r="D528" s="9"/>
      <c r="E528" s="10"/>
      <c r="F528" s="11"/>
      <c r="G528" s="25"/>
      <c r="H528" s="26"/>
      <c r="I528" s="27"/>
      <c r="J528" s="39"/>
      <c r="K528" s="22"/>
      <c r="L528" s="11"/>
      <c r="M528" s="11"/>
      <c r="N528" s="11"/>
      <c r="O528" s="11"/>
      <c r="P528" s="11"/>
      <c r="Q528" s="23"/>
      <c r="R528" s="24"/>
      <c r="S528" s="24"/>
      <c r="T528" s="22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1"/>
      <c r="CR528" s="11"/>
      <c r="CS528" s="11"/>
      <c r="CT528" s="11"/>
      <c r="CU528" s="104"/>
      <c r="CV528" s="11"/>
      <c r="CW528" s="11"/>
      <c r="CX528" s="11"/>
      <c r="CY528" s="11"/>
      <c r="CZ528" s="11"/>
      <c r="DA528" s="11"/>
      <c r="DB528" s="11"/>
      <c r="DC528" s="11"/>
      <c r="DD528" s="11"/>
      <c r="DE528" s="11"/>
      <c r="DF528" s="11"/>
      <c r="DG528" s="11"/>
      <c r="DH528" s="11"/>
      <c r="DI528" s="11"/>
      <c r="DJ528" s="11"/>
      <c r="DK528" s="11"/>
      <c r="DL528" s="11"/>
      <c r="DM528" s="11"/>
      <c r="DN528" s="11"/>
      <c r="DO528" s="11"/>
      <c r="DP528" s="11"/>
      <c r="DQ528" s="11"/>
    </row>
    <row r="529" spans="1:121" ht="12.75" customHeight="1">
      <c r="A529" s="8"/>
      <c r="B529" s="29"/>
      <c r="C529" s="28"/>
      <c r="D529" s="9"/>
      <c r="E529" s="10"/>
      <c r="F529" s="11"/>
      <c r="G529" s="25"/>
      <c r="H529" s="26"/>
      <c r="I529" s="27"/>
      <c r="J529" s="39"/>
      <c r="K529" s="22"/>
      <c r="L529" s="11"/>
      <c r="M529" s="11"/>
      <c r="N529" s="11"/>
      <c r="O529" s="11"/>
      <c r="P529" s="11"/>
      <c r="Q529" s="23"/>
      <c r="R529" s="24"/>
      <c r="S529" s="24"/>
      <c r="T529" s="22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1"/>
      <c r="CN529" s="11"/>
      <c r="CO529" s="11"/>
      <c r="CP529" s="11"/>
      <c r="CQ529" s="11"/>
      <c r="CR529" s="11"/>
      <c r="CS529" s="11"/>
      <c r="CT529" s="11"/>
      <c r="CU529" s="104"/>
      <c r="CV529" s="11"/>
      <c r="CW529" s="11"/>
      <c r="CX529" s="11"/>
      <c r="CY529" s="11"/>
      <c r="CZ529" s="11"/>
      <c r="DA529" s="11"/>
      <c r="DB529" s="11"/>
      <c r="DC529" s="11"/>
      <c r="DD529" s="11"/>
      <c r="DE529" s="11"/>
      <c r="DF529" s="11"/>
      <c r="DG529" s="11"/>
      <c r="DH529" s="11"/>
      <c r="DI529" s="11"/>
      <c r="DJ529" s="11"/>
      <c r="DK529" s="11"/>
      <c r="DL529" s="11"/>
      <c r="DM529" s="11"/>
      <c r="DN529" s="11"/>
      <c r="DO529" s="11"/>
      <c r="DP529" s="11"/>
      <c r="DQ529" s="11"/>
    </row>
    <row r="530" spans="1:121" ht="12.75" customHeight="1">
      <c r="A530" s="8"/>
      <c r="B530" s="29"/>
      <c r="C530" s="28"/>
      <c r="D530" s="9"/>
      <c r="E530" s="10"/>
      <c r="F530" s="11"/>
      <c r="G530" s="25"/>
      <c r="H530" s="26"/>
      <c r="I530" s="27"/>
      <c r="J530" s="39"/>
      <c r="K530" s="22"/>
      <c r="L530" s="11"/>
      <c r="M530" s="11"/>
      <c r="N530" s="11"/>
      <c r="O530" s="11"/>
      <c r="P530" s="11"/>
      <c r="Q530" s="23"/>
      <c r="R530" s="24"/>
      <c r="S530" s="24"/>
      <c r="T530" s="22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11"/>
      <c r="CQ530" s="11"/>
      <c r="CR530" s="11"/>
      <c r="CS530" s="11"/>
      <c r="CT530" s="11"/>
      <c r="CU530" s="104"/>
      <c r="CV530" s="11"/>
      <c r="CW530" s="11"/>
      <c r="CX530" s="11"/>
      <c r="CY530" s="11"/>
      <c r="CZ530" s="11"/>
      <c r="DA530" s="11"/>
      <c r="DB530" s="11"/>
      <c r="DC530" s="11"/>
      <c r="DD530" s="11"/>
      <c r="DE530" s="11"/>
      <c r="DF530" s="11"/>
      <c r="DG530" s="11"/>
      <c r="DH530" s="11"/>
      <c r="DI530" s="11"/>
      <c r="DJ530" s="11"/>
      <c r="DK530" s="11"/>
      <c r="DL530" s="11"/>
      <c r="DM530" s="11"/>
      <c r="DN530" s="11"/>
      <c r="DO530" s="11"/>
      <c r="DP530" s="11"/>
      <c r="DQ530" s="11"/>
    </row>
    <row r="531" spans="1:121" ht="12.75" customHeight="1">
      <c r="A531" s="8"/>
      <c r="B531" s="29"/>
      <c r="C531" s="28"/>
      <c r="D531" s="9"/>
      <c r="E531" s="10"/>
      <c r="F531" s="11"/>
      <c r="G531" s="25"/>
      <c r="H531" s="26"/>
      <c r="I531" s="27"/>
      <c r="J531" s="39"/>
      <c r="K531" s="22"/>
      <c r="L531" s="11"/>
      <c r="M531" s="11"/>
      <c r="N531" s="11"/>
      <c r="O531" s="11"/>
      <c r="P531" s="11"/>
      <c r="Q531" s="23"/>
      <c r="R531" s="24"/>
      <c r="S531" s="24"/>
      <c r="T531" s="22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1"/>
      <c r="CP531" s="11"/>
      <c r="CQ531" s="11"/>
      <c r="CR531" s="11"/>
      <c r="CS531" s="11"/>
      <c r="CT531" s="11"/>
      <c r="CU531" s="104"/>
      <c r="CV531" s="11"/>
      <c r="CW531" s="11"/>
      <c r="CX531" s="11"/>
      <c r="CY531" s="11"/>
      <c r="CZ531" s="11"/>
      <c r="DA531" s="11"/>
      <c r="DB531" s="11"/>
      <c r="DC531" s="11"/>
      <c r="DD531" s="11"/>
      <c r="DE531" s="11"/>
      <c r="DF531" s="11"/>
      <c r="DG531" s="11"/>
      <c r="DH531" s="11"/>
      <c r="DI531" s="11"/>
      <c r="DJ531" s="11"/>
      <c r="DK531" s="11"/>
      <c r="DL531" s="11"/>
      <c r="DM531" s="11"/>
      <c r="DN531" s="11"/>
      <c r="DO531" s="11"/>
      <c r="DP531" s="11"/>
      <c r="DQ531" s="11"/>
    </row>
    <row r="532" spans="1:121" ht="12.75" customHeight="1">
      <c r="A532" s="8"/>
      <c r="B532" s="29"/>
      <c r="C532" s="28"/>
      <c r="D532" s="9"/>
      <c r="E532" s="10"/>
      <c r="F532" s="11"/>
      <c r="G532" s="25"/>
      <c r="H532" s="26"/>
      <c r="I532" s="27"/>
      <c r="J532" s="39"/>
      <c r="K532" s="22"/>
      <c r="L532" s="11"/>
      <c r="M532" s="11"/>
      <c r="N532" s="11"/>
      <c r="O532" s="11"/>
      <c r="P532" s="11"/>
      <c r="Q532" s="23"/>
      <c r="R532" s="24"/>
      <c r="S532" s="24"/>
      <c r="T532" s="22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  <c r="CR532" s="11"/>
      <c r="CS532" s="11"/>
      <c r="CT532" s="11"/>
      <c r="CU532" s="104"/>
      <c r="CV532" s="11"/>
      <c r="CW532" s="11"/>
      <c r="CX532" s="11"/>
      <c r="CY532" s="11"/>
      <c r="CZ532" s="11"/>
      <c r="DA532" s="11"/>
      <c r="DB532" s="11"/>
      <c r="DC532" s="11"/>
      <c r="DD532" s="11"/>
      <c r="DE532" s="11"/>
      <c r="DF532" s="11"/>
      <c r="DG532" s="11"/>
      <c r="DH532" s="11"/>
      <c r="DI532" s="11"/>
      <c r="DJ532" s="11"/>
      <c r="DK532" s="11"/>
      <c r="DL532" s="11"/>
      <c r="DM532" s="11"/>
      <c r="DN532" s="11"/>
      <c r="DO532" s="11"/>
      <c r="DP532" s="11"/>
      <c r="DQ532" s="11"/>
    </row>
    <row r="533" spans="1:121" ht="12.75" customHeight="1">
      <c r="A533" s="8"/>
      <c r="B533" s="29"/>
      <c r="C533" s="28"/>
      <c r="D533" s="9"/>
      <c r="E533" s="10"/>
      <c r="F533" s="11"/>
      <c r="G533" s="25"/>
      <c r="H533" s="26"/>
      <c r="I533" s="27"/>
      <c r="J533" s="39"/>
      <c r="K533" s="22"/>
      <c r="L533" s="11"/>
      <c r="M533" s="11"/>
      <c r="N533" s="11"/>
      <c r="O533" s="11"/>
      <c r="P533" s="11"/>
      <c r="Q533" s="23"/>
      <c r="R533" s="24"/>
      <c r="S533" s="24"/>
      <c r="T533" s="22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1"/>
      <c r="CN533" s="11"/>
      <c r="CO533" s="11"/>
      <c r="CP533" s="11"/>
      <c r="CQ533" s="11"/>
      <c r="CR533" s="11"/>
      <c r="CS533" s="11"/>
      <c r="CT533" s="11"/>
      <c r="CU533" s="104"/>
      <c r="CV533" s="11"/>
      <c r="CW533" s="11"/>
      <c r="CX533" s="11"/>
      <c r="CY533" s="11"/>
      <c r="CZ533" s="11"/>
      <c r="DA533" s="11"/>
      <c r="DB533" s="11"/>
      <c r="DC533" s="11"/>
      <c r="DD533" s="11"/>
      <c r="DE533" s="11"/>
      <c r="DF533" s="11"/>
      <c r="DG533" s="11"/>
      <c r="DH533" s="11"/>
      <c r="DI533" s="11"/>
      <c r="DJ533" s="11"/>
      <c r="DK533" s="11"/>
      <c r="DL533" s="11"/>
      <c r="DM533" s="11"/>
      <c r="DN533" s="11"/>
      <c r="DO533" s="11"/>
      <c r="DP533" s="11"/>
      <c r="DQ533" s="11"/>
    </row>
    <row r="534" spans="1:121" ht="12.75" customHeight="1">
      <c r="A534" s="8"/>
      <c r="B534" s="29"/>
      <c r="C534" s="28"/>
      <c r="D534" s="9"/>
      <c r="E534" s="10"/>
      <c r="F534" s="11"/>
      <c r="G534" s="25"/>
      <c r="H534" s="26"/>
      <c r="I534" s="27"/>
      <c r="J534" s="39"/>
      <c r="K534" s="22"/>
      <c r="L534" s="11"/>
      <c r="M534" s="11"/>
      <c r="N534" s="11"/>
      <c r="O534" s="11"/>
      <c r="P534" s="11"/>
      <c r="Q534" s="23"/>
      <c r="R534" s="24"/>
      <c r="S534" s="24"/>
      <c r="T534" s="22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11"/>
      <c r="CQ534" s="11"/>
      <c r="CR534" s="11"/>
      <c r="CS534" s="11"/>
      <c r="CT534" s="11"/>
      <c r="CU534" s="104"/>
      <c r="CV534" s="11"/>
      <c r="CW534" s="11"/>
      <c r="CX534" s="11"/>
      <c r="CY534" s="11"/>
      <c r="CZ534" s="11"/>
      <c r="DA534" s="11"/>
      <c r="DB534" s="11"/>
      <c r="DC534" s="11"/>
      <c r="DD534" s="11"/>
      <c r="DE534" s="11"/>
      <c r="DF534" s="11"/>
      <c r="DG534" s="11"/>
      <c r="DH534" s="11"/>
      <c r="DI534" s="11"/>
      <c r="DJ534" s="11"/>
      <c r="DK534" s="11"/>
      <c r="DL534" s="11"/>
      <c r="DM534" s="11"/>
      <c r="DN534" s="11"/>
      <c r="DO534" s="11"/>
      <c r="DP534" s="11"/>
      <c r="DQ534" s="11"/>
    </row>
    <row r="535" spans="1:121" ht="12.75" customHeight="1">
      <c r="A535" s="8"/>
      <c r="B535" s="29"/>
      <c r="C535" s="28"/>
      <c r="D535" s="9"/>
      <c r="E535" s="10"/>
      <c r="F535" s="11"/>
      <c r="G535" s="25"/>
      <c r="H535" s="26"/>
      <c r="I535" s="27"/>
      <c r="J535" s="39"/>
      <c r="K535" s="22"/>
      <c r="L535" s="11"/>
      <c r="M535" s="11"/>
      <c r="N535" s="11"/>
      <c r="O535" s="11"/>
      <c r="P535" s="11"/>
      <c r="Q535" s="23"/>
      <c r="R535" s="24"/>
      <c r="S535" s="24"/>
      <c r="T535" s="22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1"/>
      <c r="CP535" s="11"/>
      <c r="CQ535" s="11"/>
      <c r="CR535" s="11"/>
      <c r="CS535" s="11"/>
      <c r="CT535" s="11"/>
      <c r="CU535" s="104"/>
      <c r="CV535" s="11"/>
      <c r="CW535" s="11"/>
      <c r="CX535" s="11"/>
      <c r="CY535" s="11"/>
      <c r="CZ535" s="11"/>
      <c r="DA535" s="11"/>
      <c r="DB535" s="11"/>
      <c r="DC535" s="11"/>
      <c r="DD535" s="11"/>
      <c r="DE535" s="11"/>
      <c r="DF535" s="11"/>
      <c r="DG535" s="11"/>
      <c r="DH535" s="11"/>
      <c r="DI535" s="11"/>
      <c r="DJ535" s="11"/>
      <c r="DK535" s="11"/>
      <c r="DL535" s="11"/>
      <c r="DM535" s="11"/>
      <c r="DN535" s="11"/>
      <c r="DO535" s="11"/>
      <c r="DP535" s="11"/>
      <c r="DQ535" s="11"/>
    </row>
    <row r="536" spans="1:121" ht="12.75" customHeight="1">
      <c r="A536" s="8"/>
      <c r="B536" s="29"/>
      <c r="C536" s="28"/>
      <c r="D536" s="9"/>
      <c r="E536" s="10"/>
      <c r="F536" s="11"/>
      <c r="G536" s="25"/>
      <c r="H536" s="26"/>
      <c r="I536" s="27"/>
      <c r="J536" s="39"/>
      <c r="K536" s="22"/>
      <c r="L536" s="11"/>
      <c r="M536" s="11"/>
      <c r="N536" s="11"/>
      <c r="O536" s="11"/>
      <c r="P536" s="11"/>
      <c r="Q536" s="23"/>
      <c r="R536" s="24"/>
      <c r="S536" s="24"/>
      <c r="T536" s="22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  <c r="CR536" s="11"/>
      <c r="CS536" s="11"/>
      <c r="CT536" s="11"/>
      <c r="CU536" s="104"/>
      <c r="CV536" s="11"/>
      <c r="CW536" s="11"/>
      <c r="CX536" s="11"/>
      <c r="CY536" s="11"/>
      <c r="CZ536" s="11"/>
      <c r="DA536" s="11"/>
      <c r="DB536" s="11"/>
      <c r="DC536" s="11"/>
      <c r="DD536" s="11"/>
      <c r="DE536" s="11"/>
      <c r="DF536" s="11"/>
      <c r="DG536" s="11"/>
      <c r="DH536" s="11"/>
      <c r="DI536" s="11"/>
      <c r="DJ536" s="11"/>
      <c r="DK536" s="11"/>
      <c r="DL536" s="11"/>
      <c r="DM536" s="11"/>
      <c r="DN536" s="11"/>
      <c r="DO536" s="11"/>
      <c r="DP536" s="11"/>
      <c r="DQ536" s="11"/>
    </row>
    <row r="537" spans="1:121" ht="12.75" customHeight="1">
      <c r="A537" s="8"/>
      <c r="B537" s="29"/>
      <c r="C537" s="28"/>
      <c r="D537" s="9"/>
      <c r="E537" s="10"/>
      <c r="F537" s="11"/>
      <c r="G537" s="25"/>
      <c r="H537" s="26"/>
      <c r="I537" s="27"/>
      <c r="J537" s="39"/>
      <c r="K537" s="22"/>
      <c r="L537" s="11"/>
      <c r="M537" s="11"/>
      <c r="N537" s="11"/>
      <c r="O537" s="11"/>
      <c r="P537" s="11"/>
      <c r="Q537" s="23"/>
      <c r="R537" s="24"/>
      <c r="S537" s="24"/>
      <c r="T537" s="22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1"/>
      <c r="CR537" s="11"/>
      <c r="CS537" s="11"/>
      <c r="CT537" s="11"/>
      <c r="CU537" s="104"/>
      <c r="CV537" s="11"/>
      <c r="CW537" s="11"/>
      <c r="CX537" s="11"/>
      <c r="CY537" s="11"/>
      <c r="CZ537" s="11"/>
      <c r="DA537" s="11"/>
      <c r="DB537" s="11"/>
      <c r="DC537" s="11"/>
      <c r="DD537" s="11"/>
      <c r="DE537" s="11"/>
      <c r="DF537" s="11"/>
      <c r="DG537" s="11"/>
      <c r="DH537" s="11"/>
      <c r="DI537" s="11"/>
      <c r="DJ537" s="11"/>
      <c r="DK537" s="11"/>
      <c r="DL537" s="11"/>
      <c r="DM537" s="11"/>
      <c r="DN537" s="11"/>
      <c r="DO537" s="11"/>
      <c r="DP537" s="11"/>
      <c r="DQ537" s="11"/>
    </row>
    <row r="538" spans="1:121" ht="12.75" customHeight="1">
      <c r="A538" s="8"/>
      <c r="B538" s="29"/>
      <c r="C538" s="28"/>
      <c r="D538" s="9"/>
      <c r="E538" s="10"/>
      <c r="F538" s="11"/>
      <c r="G538" s="25"/>
      <c r="H538" s="26"/>
      <c r="I538" s="27"/>
      <c r="J538" s="39"/>
      <c r="K538" s="22"/>
      <c r="L538" s="11"/>
      <c r="M538" s="11"/>
      <c r="N538" s="11"/>
      <c r="O538" s="11"/>
      <c r="P538" s="11"/>
      <c r="Q538" s="23"/>
      <c r="R538" s="24"/>
      <c r="S538" s="24"/>
      <c r="T538" s="22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  <c r="CR538" s="11"/>
      <c r="CS538" s="11"/>
      <c r="CT538" s="11"/>
      <c r="CU538" s="104"/>
      <c r="CV538" s="11"/>
      <c r="CW538" s="11"/>
      <c r="CX538" s="11"/>
      <c r="CY538" s="11"/>
      <c r="CZ538" s="11"/>
      <c r="DA538" s="11"/>
      <c r="DB538" s="11"/>
      <c r="DC538" s="11"/>
      <c r="DD538" s="11"/>
      <c r="DE538" s="11"/>
      <c r="DF538" s="11"/>
      <c r="DG538" s="11"/>
      <c r="DH538" s="11"/>
      <c r="DI538" s="11"/>
      <c r="DJ538" s="11"/>
      <c r="DK538" s="11"/>
      <c r="DL538" s="11"/>
      <c r="DM538" s="11"/>
      <c r="DN538" s="11"/>
      <c r="DO538" s="11"/>
      <c r="DP538" s="11"/>
      <c r="DQ538" s="11"/>
    </row>
    <row r="539" spans="1:121" ht="12.75" customHeight="1">
      <c r="A539" s="8"/>
      <c r="B539" s="29"/>
      <c r="C539" s="28"/>
      <c r="D539" s="9"/>
      <c r="E539" s="10"/>
      <c r="F539" s="11"/>
      <c r="G539" s="25"/>
      <c r="H539" s="26"/>
      <c r="I539" s="27"/>
      <c r="J539" s="39"/>
      <c r="K539" s="22"/>
      <c r="L539" s="11"/>
      <c r="M539" s="11"/>
      <c r="N539" s="11"/>
      <c r="O539" s="11"/>
      <c r="P539" s="11"/>
      <c r="Q539" s="23"/>
      <c r="R539" s="24"/>
      <c r="S539" s="24"/>
      <c r="T539" s="22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1"/>
      <c r="CP539" s="11"/>
      <c r="CQ539" s="11"/>
      <c r="CR539" s="11"/>
      <c r="CS539" s="11"/>
      <c r="CT539" s="11"/>
      <c r="CU539" s="104"/>
      <c r="CV539" s="11"/>
      <c r="CW539" s="11"/>
      <c r="CX539" s="11"/>
      <c r="CY539" s="11"/>
      <c r="CZ539" s="11"/>
      <c r="DA539" s="11"/>
      <c r="DB539" s="11"/>
      <c r="DC539" s="11"/>
      <c r="DD539" s="11"/>
      <c r="DE539" s="11"/>
      <c r="DF539" s="11"/>
      <c r="DG539" s="11"/>
      <c r="DH539" s="11"/>
      <c r="DI539" s="11"/>
      <c r="DJ539" s="11"/>
      <c r="DK539" s="11"/>
      <c r="DL539" s="11"/>
      <c r="DM539" s="11"/>
      <c r="DN539" s="11"/>
      <c r="DO539" s="11"/>
      <c r="DP539" s="11"/>
      <c r="DQ539" s="11"/>
    </row>
    <row r="540" spans="1:121" ht="12.75" customHeight="1">
      <c r="A540" s="8"/>
      <c r="B540" s="29"/>
      <c r="C540" s="28"/>
      <c r="D540" s="9"/>
      <c r="E540" s="10"/>
      <c r="F540" s="11"/>
      <c r="G540" s="25"/>
      <c r="H540" s="26"/>
      <c r="I540" s="27"/>
      <c r="J540" s="39"/>
      <c r="K540" s="22"/>
      <c r="L540" s="11"/>
      <c r="M540" s="11"/>
      <c r="N540" s="11"/>
      <c r="O540" s="11"/>
      <c r="P540" s="11"/>
      <c r="Q540" s="23"/>
      <c r="R540" s="24"/>
      <c r="S540" s="24"/>
      <c r="T540" s="22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  <c r="CR540" s="11"/>
      <c r="CS540" s="11"/>
      <c r="CT540" s="11"/>
      <c r="CU540" s="104"/>
      <c r="CV540" s="11"/>
      <c r="CW540" s="11"/>
      <c r="CX540" s="11"/>
      <c r="CY540" s="11"/>
      <c r="CZ540" s="11"/>
      <c r="DA540" s="11"/>
      <c r="DB540" s="11"/>
      <c r="DC540" s="11"/>
      <c r="DD540" s="11"/>
      <c r="DE540" s="11"/>
      <c r="DF540" s="11"/>
      <c r="DG540" s="11"/>
      <c r="DH540" s="11"/>
      <c r="DI540" s="11"/>
      <c r="DJ540" s="11"/>
      <c r="DK540" s="11"/>
      <c r="DL540" s="11"/>
      <c r="DM540" s="11"/>
      <c r="DN540" s="11"/>
      <c r="DO540" s="11"/>
      <c r="DP540" s="11"/>
      <c r="DQ540" s="11"/>
    </row>
    <row r="541" spans="1:121" ht="12.75" customHeight="1">
      <c r="A541" s="8"/>
      <c r="B541" s="29"/>
      <c r="C541" s="28"/>
      <c r="D541" s="9"/>
      <c r="E541" s="10"/>
      <c r="F541" s="11"/>
      <c r="G541" s="25"/>
      <c r="H541" s="26"/>
      <c r="I541" s="27"/>
      <c r="J541" s="39"/>
      <c r="K541" s="22"/>
      <c r="L541" s="11"/>
      <c r="M541" s="11"/>
      <c r="N541" s="11"/>
      <c r="O541" s="11"/>
      <c r="P541" s="11"/>
      <c r="Q541" s="23"/>
      <c r="R541" s="24"/>
      <c r="S541" s="24"/>
      <c r="T541" s="22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  <c r="CR541" s="11"/>
      <c r="CS541" s="11"/>
      <c r="CT541" s="11"/>
      <c r="CU541" s="104"/>
      <c r="CV541" s="11"/>
      <c r="CW541" s="11"/>
      <c r="CX541" s="11"/>
      <c r="CY541" s="11"/>
      <c r="CZ541" s="11"/>
      <c r="DA541" s="11"/>
      <c r="DB541" s="11"/>
      <c r="DC541" s="11"/>
      <c r="DD541" s="11"/>
      <c r="DE541" s="11"/>
      <c r="DF541" s="11"/>
      <c r="DG541" s="11"/>
      <c r="DH541" s="11"/>
      <c r="DI541" s="11"/>
      <c r="DJ541" s="11"/>
      <c r="DK541" s="11"/>
      <c r="DL541" s="11"/>
      <c r="DM541" s="11"/>
      <c r="DN541" s="11"/>
      <c r="DO541" s="11"/>
      <c r="DP541" s="11"/>
      <c r="DQ541" s="11"/>
    </row>
    <row r="542" spans="1:121" ht="12.75" customHeight="1">
      <c r="A542" s="8"/>
      <c r="B542" s="29"/>
      <c r="C542" s="28"/>
      <c r="D542" s="9"/>
      <c r="E542" s="10"/>
      <c r="F542" s="11"/>
      <c r="G542" s="25"/>
      <c r="H542" s="26"/>
      <c r="I542" s="27"/>
      <c r="J542" s="39"/>
      <c r="K542" s="22"/>
      <c r="L542" s="11"/>
      <c r="M542" s="11"/>
      <c r="N542" s="11"/>
      <c r="O542" s="11"/>
      <c r="P542" s="11"/>
      <c r="Q542" s="23"/>
      <c r="R542" s="24"/>
      <c r="S542" s="24"/>
      <c r="T542" s="22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04"/>
      <c r="CV542" s="11"/>
      <c r="CW542" s="11"/>
      <c r="CX542" s="11"/>
      <c r="CY542" s="11"/>
      <c r="CZ542" s="11"/>
      <c r="DA542" s="11"/>
      <c r="DB542" s="11"/>
      <c r="DC542" s="11"/>
      <c r="DD542" s="11"/>
      <c r="DE542" s="11"/>
      <c r="DF542" s="11"/>
      <c r="DG542" s="11"/>
      <c r="DH542" s="11"/>
      <c r="DI542" s="11"/>
      <c r="DJ542" s="11"/>
      <c r="DK542" s="11"/>
      <c r="DL542" s="11"/>
      <c r="DM542" s="11"/>
      <c r="DN542" s="11"/>
      <c r="DO542" s="11"/>
      <c r="DP542" s="11"/>
      <c r="DQ542" s="11"/>
    </row>
    <row r="543" spans="1:121" ht="12.75" customHeight="1">
      <c r="A543" s="8"/>
      <c r="B543" s="29"/>
      <c r="C543" s="28"/>
      <c r="D543" s="9"/>
      <c r="E543" s="10"/>
      <c r="F543" s="11"/>
      <c r="G543" s="25"/>
      <c r="H543" s="26"/>
      <c r="I543" s="27"/>
      <c r="J543" s="39"/>
      <c r="K543" s="22"/>
      <c r="L543" s="11"/>
      <c r="M543" s="11"/>
      <c r="N543" s="11"/>
      <c r="O543" s="11"/>
      <c r="P543" s="11"/>
      <c r="Q543" s="23"/>
      <c r="R543" s="24"/>
      <c r="S543" s="24"/>
      <c r="T543" s="22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1"/>
      <c r="CR543" s="11"/>
      <c r="CS543" s="11"/>
      <c r="CT543" s="11"/>
      <c r="CU543" s="104"/>
      <c r="CV543" s="11"/>
      <c r="CW543" s="11"/>
      <c r="CX543" s="11"/>
      <c r="CY543" s="11"/>
      <c r="CZ543" s="11"/>
      <c r="DA543" s="11"/>
      <c r="DB543" s="11"/>
      <c r="DC543" s="11"/>
      <c r="DD543" s="11"/>
      <c r="DE543" s="11"/>
      <c r="DF543" s="11"/>
      <c r="DG543" s="11"/>
      <c r="DH543" s="11"/>
      <c r="DI543" s="11"/>
      <c r="DJ543" s="11"/>
      <c r="DK543" s="11"/>
      <c r="DL543" s="11"/>
      <c r="DM543" s="11"/>
      <c r="DN543" s="11"/>
      <c r="DO543" s="11"/>
      <c r="DP543" s="11"/>
      <c r="DQ543" s="11"/>
    </row>
    <row r="544" spans="1:121" ht="12.75" customHeight="1">
      <c r="A544" s="8"/>
      <c r="B544" s="29"/>
      <c r="C544" s="28"/>
      <c r="D544" s="9"/>
      <c r="E544" s="10"/>
      <c r="F544" s="11"/>
      <c r="G544" s="25"/>
      <c r="H544" s="26"/>
      <c r="I544" s="27"/>
      <c r="J544" s="39"/>
      <c r="K544" s="22"/>
      <c r="L544" s="11"/>
      <c r="M544" s="11"/>
      <c r="N544" s="11"/>
      <c r="O544" s="11"/>
      <c r="P544" s="11"/>
      <c r="Q544" s="23"/>
      <c r="R544" s="24"/>
      <c r="S544" s="24"/>
      <c r="T544" s="22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1"/>
      <c r="CR544" s="11"/>
      <c r="CS544" s="11"/>
      <c r="CT544" s="11"/>
      <c r="CU544" s="104"/>
      <c r="CV544" s="11"/>
      <c r="CW544" s="11"/>
      <c r="CX544" s="11"/>
      <c r="CY544" s="11"/>
      <c r="CZ544" s="11"/>
      <c r="DA544" s="11"/>
      <c r="DB544" s="11"/>
      <c r="DC544" s="11"/>
      <c r="DD544" s="11"/>
      <c r="DE544" s="11"/>
      <c r="DF544" s="11"/>
      <c r="DG544" s="11"/>
      <c r="DH544" s="11"/>
      <c r="DI544" s="11"/>
      <c r="DJ544" s="11"/>
      <c r="DK544" s="11"/>
      <c r="DL544" s="11"/>
      <c r="DM544" s="11"/>
      <c r="DN544" s="11"/>
      <c r="DO544" s="11"/>
      <c r="DP544" s="11"/>
      <c r="DQ544" s="11"/>
    </row>
    <row r="545" spans="1:121" ht="12.75" customHeight="1">
      <c r="A545" s="8"/>
      <c r="B545" s="29"/>
      <c r="C545" s="28"/>
      <c r="D545" s="9"/>
      <c r="E545" s="10"/>
      <c r="F545" s="11"/>
      <c r="G545" s="25"/>
      <c r="H545" s="26"/>
      <c r="I545" s="27"/>
      <c r="J545" s="39"/>
      <c r="K545" s="22"/>
      <c r="L545" s="11"/>
      <c r="M545" s="11"/>
      <c r="N545" s="11"/>
      <c r="O545" s="11"/>
      <c r="P545" s="11"/>
      <c r="Q545" s="23"/>
      <c r="R545" s="24"/>
      <c r="S545" s="24"/>
      <c r="T545" s="22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1"/>
      <c r="CR545" s="11"/>
      <c r="CS545" s="11"/>
      <c r="CT545" s="11"/>
      <c r="CU545" s="104"/>
      <c r="CV545" s="11"/>
      <c r="CW545" s="11"/>
      <c r="CX545" s="11"/>
      <c r="CY545" s="11"/>
      <c r="CZ545" s="11"/>
      <c r="DA545" s="11"/>
      <c r="DB545" s="11"/>
      <c r="DC545" s="11"/>
      <c r="DD545" s="11"/>
      <c r="DE545" s="11"/>
      <c r="DF545" s="11"/>
      <c r="DG545" s="11"/>
      <c r="DH545" s="11"/>
      <c r="DI545" s="11"/>
      <c r="DJ545" s="11"/>
      <c r="DK545" s="11"/>
      <c r="DL545" s="11"/>
      <c r="DM545" s="11"/>
      <c r="DN545" s="11"/>
      <c r="DO545" s="11"/>
      <c r="DP545" s="11"/>
      <c r="DQ545" s="11"/>
    </row>
    <row r="546" spans="1:121" ht="12.75" customHeight="1">
      <c r="A546" s="8"/>
      <c r="B546" s="29"/>
      <c r="C546" s="28"/>
      <c r="D546" s="9"/>
      <c r="E546" s="10"/>
      <c r="F546" s="11"/>
      <c r="G546" s="25"/>
      <c r="H546" s="26"/>
      <c r="I546" s="27"/>
      <c r="J546" s="39"/>
      <c r="K546" s="22"/>
      <c r="L546" s="11"/>
      <c r="M546" s="11"/>
      <c r="N546" s="11"/>
      <c r="O546" s="11"/>
      <c r="P546" s="11"/>
      <c r="Q546" s="23"/>
      <c r="R546" s="24"/>
      <c r="S546" s="24"/>
      <c r="T546" s="22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1"/>
      <c r="CN546" s="11"/>
      <c r="CO546" s="11"/>
      <c r="CP546" s="11"/>
      <c r="CQ546" s="11"/>
      <c r="CR546" s="11"/>
      <c r="CS546" s="11"/>
      <c r="CT546" s="11"/>
      <c r="CU546" s="104"/>
      <c r="CV546" s="11"/>
      <c r="CW546" s="11"/>
      <c r="CX546" s="11"/>
      <c r="CY546" s="11"/>
      <c r="CZ546" s="11"/>
      <c r="DA546" s="11"/>
      <c r="DB546" s="11"/>
      <c r="DC546" s="11"/>
      <c r="DD546" s="11"/>
      <c r="DE546" s="11"/>
      <c r="DF546" s="11"/>
      <c r="DG546" s="11"/>
      <c r="DH546" s="11"/>
      <c r="DI546" s="11"/>
      <c r="DJ546" s="11"/>
      <c r="DK546" s="11"/>
      <c r="DL546" s="11"/>
      <c r="DM546" s="11"/>
      <c r="DN546" s="11"/>
      <c r="DO546" s="11"/>
      <c r="DP546" s="11"/>
      <c r="DQ546" s="11"/>
    </row>
    <row r="547" spans="1:121" ht="12.75" customHeight="1">
      <c r="A547" s="8"/>
      <c r="B547" s="29"/>
      <c r="C547" s="28"/>
      <c r="D547" s="9"/>
      <c r="E547" s="10"/>
      <c r="F547" s="11"/>
      <c r="G547" s="25"/>
      <c r="H547" s="26"/>
      <c r="I547" s="27"/>
      <c r="J547" s="39"/>
      <c r="K547" s="22"/>
      <c r="L547" s="11"/>
      <c r="M547" s="11"/>
      <c r="N547" s="11"/>
      <c r="O547" s="11"/>
      <c r="P547" s="11"/>
      <c r="Q547" s="23"/>
      <c r="R547" s="24"/>
      <c r="S547" s="24"/>
      <c r="T547" s="22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1"/>
      <c r="CR547" s="11"/>
      <c r="CS547" s="11"/>
      <c r="CT547" s="11"/>
      <c r="CU547" s="104"/>
      <c r="CV547" s="11"/>
      <c r="CW547" s="11"/>
      <c r="CX547" s="11"/>
      <c r="CY547" s="11"/>
      <c r="CZ547" s="11"/>
      <c r="DA547" s="11"/>
      <c r="DB547" s="11"/>
      <c r="DC547" s="11"/>
      <c r="DD547" s="11"/>
      <c r="DE547" s="11"/>
      <c r="DF547" s="11"/>
      <c r="DG547" s="11"/>
      <c r="DH547" s="11"/>
      <c r="DI547" s="11"/>
      <c r="DJ547" s="11"/>
      <c r="DK547" s="11"/>
      <c r="DL547" s="11"/>
      <c r="DM547" s="11"/>
      <c r="DN547" s="11"/>
      <c r="DO547" s="11"/>
      <c r="DP547" s="11"/>
      <c r="DQ547" s="11"/>
    </row>
    <row r="548" spans="1:121" ht="12.75" customHeight="1">
      <c r="A548" s="8"/>
      <c r="B548" s="29"/>
      <c r="C548" s="28"/>
      <c r="D548" s="9"/>
      <c r="E548" s="10"/>
      <c r="F548" s="11"/>
      <c r="G548" s="25"/>
      <c r="H548" s="26"/>
      <c r="I548" s="27"/>
      <c r="J548" s="39"/>
      <c r="K548" s="22"/>
      <c r="L548" s="11"/>
      <c r="M548" s="11"/>
      <c r="N548" s="11"/>
      <c r="O548" s="11"/>
      <c r="P548" s="11"/>
      <c r="Q548" s="23"/>
      <c r="R548" s="24"/>
      <c r="S548" s="24"/>
      <c r="T548" s="22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1"/>
      <c r="CP548" s="11"/>
      <c r="CQ548" s="11"/>
      <c r="CR548" s="11"/>
      <c r="CS548" s="11"/>
      <c r="CT548" s="11"/>
      <c r="CU548" s="104"/>
      <c r="CV548" s="11"/>
      <c r="CW548" s="11"/>
      <c r="CX548" s="11"/>
      <c r="CY548" s="11"/>
      <c r="CZ548" s="11"/>
      <c r="DA548" s="11"/>
      <c r="DB548" s="11"/>
      <c r="DC548" s="11"/>
      <c r="DD548" s="11"/>
      <c r="DE548" s="11"/>
      <c r="DF548" s="11"/>
      <c r="DG548" s="11"/>
      <c r="DH548" s="11"/>
      <c r="DI548" s="11"/>
      <c r="DJ548" s="11"/>
      <c r="DK548" s="11"/>
      <c r="DL548" s="11"/>
      <c r="DM548" s="11"/>
      <c r="DN548" s="11"/>
      <c r="DO548" s="11"/>
      <c r="DP548" s="11"/>
      <c r="DQ548" s="11"/>
    </row>
    <row r="549" spans="1:121" ht="12.75" customHeight="1">
      <c r="A549" s="8"/>
      <c r="B549" s="29"/>
      <c r="C549" s="28"/>
      <c r="D549" s="9"/>
      <c r="E549" s="10"/>
      <c r="F549" s="11"/>
      <c r="G549" s="25"/>
      <c r="H549" s="26"/>
      <c r="I549" s="27"/>
      <c r="J549" s="39"/>
      <c r="K549" s="22"/>
      <c r="L549" s="11"/>
      <c r="M549" s="11"/>
      <c r="N549" s="11"/>
      <c r="O549" s="11"/>
      <c r="P549" s="11"/>
      <c r="Q549" s="23"/>
      <c r="R549" s="24"/>
      <c r="S549" s="24"/>
      <c r="T549" s="22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1"/>
      <c r="CN549" s="11"/>
      <c r="CO549" s="11"/>
      <c r="CP549" s="11"/>
      <c r="CQ549" s="11"/>
      <c r="CR549" s="11"/>
      <c r="CS549" s="11"/>
      <c r="CT549" s="11"/>
      <c r="CU549" s="104"/>
      <c r="CV549" s="11"/>
      <c r="CW549" s="11"/>
      <c r="CX549" s="11"/>
      <c r="CY549" s="11"/>
      <c r="CZ549" s="11"/>
      <c r="DA549" s="11"/>
      <c r="DB549" s="11"/>
      <c r="DC549" s="11"/>
      <c r="DD549" s="11"/>
      <c r="DE549" s="11"/>
      <c r="DF549" s="11"/>
      <c r="DG549" s="11"/>
      <c r="DH549" s="11"/>
      <c r="DI549" s="11"/>
      <c r="DJ549" s="11"/>
      <c r="DK549" s="11"/>
      <c r="DL549" s="11"/>
      <c r="DM549" s="11"/>
      <c r="DN549" s="11"/>
      <c r="DO549" s="11"/>
      <c r="DP549" s="11"/>
      <c r="DQ549" s="11"/>
    </row>
    <row r="550" spans="1:121" ht="12.75" customHeight="1">
      <c r="A550" s="8"/>
      <c r="B550" s="29"/>
      <c r="C550" s="28"/>
      <c r="D550" s="9"/>
      <c r="E550" s="10"/>
      <c r="F550" s="11"/>
      <c r="G550" s="25"/>
      <c r="H550" s="26"/>
      <c r="I550" s="27"/>
      <c r="J550" s="39"/>
      <c r="K550" s="22"/>
      <c r="L550" s="11"/>
      <c r="M550" s="11"/>
      <c r="N550" s="11"/>
      <c r="O550" s="11"/>
      <c r="P550" s="11"/>
      <c r="Q550" s="23"/>
      <c r="R550" s="24"/>
      <c r="S550" s="24"/>
      <c r="T550" s="22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1"/>
      <c r="CP550" s="11"/>
      <c r="CQ550" s="11"/>
      <c r="CR550" s="11"/>
      <c r="CS550" s="11"/>
      <c r="CT550" s="11"/>
      <c r="CU550" s="104"/>
      <c r="CV550" s="11"/>
      <c r="CW550" s="11"/>
      <c r="CX550" s="11"/>
      <c r="CY550" s="11"/>
      <c r="CZ550" s="11"/>
      <c r="DA550" s="11"/>
      <c r="DB550" s="11"/>
      <c r="DC550" s="11"/>
      <c r="DD550" s="11"/>
      <c r="DE550" s="11"/>
      <c r="DF550" s="11"/>
      <c r="DG550" s="11"/>
      <c r="DH550" s="11"/>
      <c r="DI550" s="11"/>
      <c r="DJ550" s="11"/>
      <c r="DK550" s="11"/>
      <c r="DL550" s="11"/>
      <c r="DM550" s="11"/>
      <c r="DN550" s="11"/>
      <c r="DO550" s="11"/>
      <c r="DP550" s="11"/>
      <c r="DQ550" s="11"/>
    </row>
    <row r="551" spans="1:121" ht="12.75" customHeight="1">
      <c r="A551" s="8"/>
      <c r="B551" s="29"/>
      <c r="C551" s="28"/>
      <c r="D551" s="9"/>
      <c r="E551" s="10"/>
      <c r="F551" s="11"/>
      <c r="G551" s="25"/>
      <c r="H551" s="26"/>
      <c r="I551" s="27"/>
      <c r="J551" s="39"/>
      <c r="K551" s="22"/>
      <c r="L551" s="11"/>
      <c r="M551" s="11"/>
      <c r="N551" s="11"/>
      <c r="O551" s="11"/>
      <c r="P551" s="11"/>
      <c r="Q551" s="23"/>
      <c r="R551" s="24"/>
      <c r="S551" s="24"/>
      <c r="T551" s="22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1"/>
      <c r="CR551" s="11"/>
      <c r="CS551" s="11"/>
      <c r="CT551" s="11"/>
      <c r="CU551" s="104"/>
      <c r="CV551" s="11"/>
      <c r="CW551" s="11"/>
      <c r="CX551" s="11"/>
      <c r="CY551" s="11"/>
      <c r="CZ551" s="11"/>
      <c r="DA551" s="11"/>
      <c r="DB551" s="11"/>
      <c r="DC551" s="11"/>
      <c r="DD551" s="11"/>
      <c r="DE551" s="11"/>
      <c r="DF551" s="11"/>
      <c r="DG551" s="11"/>
      <c r="DH551" s="11"/>
      <c r="DI551" s="11"/>
      <c r="DJ551" s="11"/>
      <c r="DK551" s="11"/>
      <c r="DL551" s="11"/>
      <c r="DM551" s="11"/>
      <c r="DN551" s="11"/>
      <c r="DO551" s="11"/>
      <c r="DP551" s="11"/>
      <c r="DQ551" s="11"/>
    </row>
    <row r="552" spans="1:121" ht="12.75" customHeight="1">
      <c r="A552" s="8"/>
      <c r="B552" s="29"/>
      <c r="C552" s="28"/>
      <c r="D552" s="9"/>
      <c r="E552" s="10"/>
      <c r="F552" s="11"/>
      <c r="G552" s="25"/>
      <c r="H552" s="26"/>
      <c r="I552" s="27"/>
      <c r="J552" s="39"/>
      <c r="K552" s="22"/>
      <c r="L552" s="11"/>
      <c r="M552" s="11"/>
      <c r="N552" s="11"/>
      <c r="O552" s="11"/>
      <c r="P552" s="11"/>
      <c r="Q552" s="23"/>
      <c r="R552" s="24"/>
      <c r="S552" s="24"/>
      <c r="T552" s="22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1"/>
      <c r="CP552" s="11"/>
      <c r="CQ552" s="11"/>
      <c r="CR552" s="11"/>
      <c r="CS552" s="11"/>
      <c r="CT552" s="11"/>
      <c r="CU552" s="104"/>
      <c r="CV552" s="11"/>
      <c r="CW552" s="11"/>
      <c r="CX552" s="11"/>
      <c r="CY552" s="11"/>
      <c r="CZ552" s="11"/>
      <c r="DA552" s="11"/>
      <c r="DB552" s="11"/>
      <c r="DC552" s="11"/>
      <c r="DD552" s="11"/>
      <c r="DE552" s="11"/>
      <c r="DF552" s="11"/>
      <c r="DG552" s="11"/>
      <c r="DH552" s="11"/>
      <c r="DI552" s="11"/>
      <c r="DJ552" s="11"/>
      <c r="DK552" s="11"/>
      <c r="DL552" s="11"/>
      <c r="DM552" s="11"/>
      <c r="DN552" s="11"/>
      <c r="DO552" s="11"/>
      <c r="DP552" s="11"/>
      <c r="DQ552" s="11"/>
    </row>
    <row r="553" spans="1:121" ht="12.75" customHeight="1">
      <c r="A553" s="8"/>
      <c r="B553" s="29"/>
      <c r="C553" s="28"/>
      <c r="D553" s="9"/>
      <c r="E553" s="10"/>
      <c r="F553" s="11"/>
      <c r="G553" s="25"/>
      <c r="H553" s="26"/>
      <c r="I553" s="27"/>
      <c r="J553" s="39"/>
      <c r="K553" s="22"/>
      <c r="L553" s="11"/>
      <c r="M553" s="11"/>
      <c r="N553" s="11"/>
      <c r="O553" s="11"/>
      <c r="P553" s="11"/>
      <c r="Q553" s="23"/>
      <c r="R553" s="24"/>
      <c r="S553" s="24"/>
      <c r="T553" s="22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1"/>
      <c r="CP553" s="11"/>
      <c r="CQ553" s="11"/>
      <c r="CR553" s="11"/>
      <c r="CS553" s="11"/>
      <c r="CT553" s="11"/>
      <c r="CU553" s="104"/>
      <c r="CV553" s="11"/>
      <c r="CW553" s="11"/>
      <c r="CX553" s="11"/>
      <c r="CY553" s="11"/>
      <c r="CZ553" s="11"/>
      <c r="DA553" s="11"/>
      <c r="DB553" s="11"/>
      <c r="DC553" s="11"/>
      <c r="DD553" s="11"/>
      <c r="DE553" s="11"/>
      <c r="DF553" s="11"/>
      <c r="DG553" s="11"/>
      <c r="DH553" s="11"/>
      <c r="DI553" s="11"/>
      <c r="DJ553" s="11"/>
      <c r="DK553" s="11"/>
      <c r="DL553" s="11"/>
      <c r="DM553" s="11"/>
      <c r="DN553" s="11"/>
      <c r="DO553" s="11"/>
      <c r="DP553" s="11"/>
      <c r="DQ553" s="11"/>
    </row>
    <row r="554" spans="1:121" ht="12.75" customHeight="1">
      <c r="A554" s="8"/>
      <c r="B554" s="29"/>
      <c r="C554" s="28"/>
      <c r="D554" s="9"/>
      <c r="E554" s="10"/>
      <c r="F554" s="11"/>
      <c r="G554" s="25"/>
      <c r="H554" s="26"/>
      <c r="I554" s="27"/>
      <c r="J554" s="39"/>
      <c r="K554" s="22"/>
      <c r="L554" s="11"/>
      <c r="M554" s="11"/>
      <c r="N554" s="11"/>
      <c r="O554" s="11"/>
      <c r="P554" s="11"/>
      <c r="Q554" s="23"/>
      <c r="R554" s="24"/>
      <c r="S554" s="24"/>
      <c r="T554" s="22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1"/>
      <c r="CP554" s="11"/>
      <c r="CQ554" s="11"/>
      <c r="CR554" s="11"/>
      <c r="CS554" s="11"/>
      <c r="CT554" s="11"/>
      <c r="CU554" s="104"/>
      <c r="CV554" s="11"/>
      <c r="CW554" s="11"/>
      <c r="CX554" s="11"/>
      <c r="CY554" s="11"/>
      <c r="CZ554" s="11"/>
      <c r="DA554" s="11"/>
      <c r="DB554" s="11"/>
      <c r="DC554" s="11"/>
      <c r="DD554" s="11"/>
      <c r="DE554" s="11"/>
      <c r="DF554" s="11"/>
      <c r="DG554" s="11"/>
      <c r="DH554" s="11"/>
      <c r="DI554" s="11"/>
      <c r="DJ554" s="11"/>
      <c r="DK554" s="11"/>
      <c r="DL554" s="11"/>
      <c r="DM554" s="11"/>
      <c r="DN554" s="11"/>
      <c r="DO554" s="11"/>
      <c r="DP554" s="11"/>
      <c r="DQ554" s="11"/>
    </row>
    <row r="555" spans="1:121" ht="12.75" customHeight="1">
      <c r="A555" s="8"/>
      <c r="B555" s="29"/>
      <c r="C555" s="28"/>
      <c r="D555" s="9"/>
      <c r="E555" s="10"/>
      <c r="F555" s="11"/>
      <c r="G555" s="25"/>
      <c r="H555" s="26"/>
      <c r="I555" s="27"/>
      <c r="J555" s="39"/>
      <c r="K555" s="22"/>
      <c r="L555" s="11"/>
      <c r="M555" s="11"/>
      <c r="N555" s="11"/>
      <c r="O555" s="11"/>
      <c r="P555" s="11"/>
      <c r="Q555" s="23"/>
      <c r="R555" s="24"/>
      <c r="S555" s="24"/>
      <c r="T555" s="22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1"/>
      <c r="CR555" s="11"/>
      <c r="CS555" s="11"/>
      <c r="CT555" s="11"/>
      <c r="CU555" s="104"/>
      <c r="CV555" s="11"/>
      <c r="CW555" s="11"/>
      <c r="CX555" s="11"/>
      <c r="CY555" s="11"/>
      <c r="CZ555" s="11"/>
      <c r="DA555" s="11"/>
      <c r="DB555" s="11"/>
      <c r="DC555" s="11"/>
      <c r="DD555" s="11"/>
      <c r="DE555" s="11"/>
      <c r="DF555" s="11"/>
      <c r="DG555" s="11"/>
      <c r="DH555" s="11"/>
      <c r="DI555" s="11"/>
      <c r="DJ555" s="11"/>
      <c r="DK555" s="11"/>
      <c r="DL555" s="11"/>
      <c r="DM555" s="11"/>
      <c r="DN555" s="11"/>
      <c r="DO555" s="11"/>
      <c r="DP555" s="11"/>
      <c r="DQ555" s="11"/>
    </row>
    <row r="556" spans="1:121" ht="12.75" customHeight="1">
      <c r="A556" s="8"/>
      <c r="B556" s="29"/>
      <c r="C556" s="28"/>
      <c r="D556" s="9"/>
      <c r="E556" s="10"/>
      <c r="F556" s="11"/>
      <c r="G556" s="25"/>
      <c r="H556" s="26"/>
      <c r="I556" s="27"/>
      <c r="J556" s="39"/>
      <c r="K556" s="22"/>
      <c r="L556" s="11"/>
      <c r="M556" s="11"/>
      <c r="N556" s="11"/>
      <c r="O556" s="11"/>
      <c r="P556" s="11"/>
      <c r="Q556" s="23"/>
      <c r="R556" s="24"/>
      <c r="S556" s="24"/>
      <c r="T556" s="22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  <c r="CO556" s="11"/>
      <c r="CP556" s="11"/>
      <c r="CQ556" s="11"/>
      <c r="CR556" s="11"/>
      <c r="CS556" s="11"/>
      <c r="CT556" s="11"/>
      <c r="CU556" s="104"/>
      <c r="CV556" s="11"/>
      <c r="CW556" s="11"/>
      <c r="CX556" s="11"/>
      <c r="CY556" s="11"/>
      <c r="CZ556" s="11"/>
      <c r="DA556" s="11"/>
      <c r="DB556" s="11"/>
      <c r="DC556" s="11"/>
      <c r="DD556" s="11"/>
      <c r="DE556" s="11"/>
      <c r="DF556" s="11"/>
      <c r="DG556" s="11"/>
      <c r="DH556" s="11"/>
      <c r="DI556" s="11"/>
      <c r="DJ556" s="11"/>
      <c r="DK556" s="11"/>
      <c r="DL556" s="11"/>
      <c r="DM556" s="11"/>
      <c r="DN556" s="11"/>
      <c r="DO556" s="11"/>
      <c r="DP556" s="11"/>
      <c r="DQ556" s="11"/>
    </row>
    <row r="557" spans="1:121" ht="12.75" customHeight="1">
      <c r="A557" s="8"/>
      <c r="B557" s="29"/>
      <c r="C557" s="28"/>
      <c r="D557" s="9"/>
      <c r="E557" s="10"/>
      <c r="F557" s="11"/>
      <c r="G557" s="25"/>
      <c r="H557" s="26"/>
      <c r="I557" s="27"/>
      <c r="J557" s="39"/>
      <c r="K557" s="22"/>
      <c r="L557" s="11"/>
      <c r="M557" s="11"/>
      <c r="N557" s="11"/>
      <c r="O557" s="11"/>
      <c r="P557" s="11"/>
      <c r="Q557" s="23"/>
      <c r="R557" s="24"/>
      <c r="S557" s="24"/>
      <c r="T557" s="22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1"/>
      <c r="CL557" s="11"/>
      <c r="CM557" s="11"/>
      <c r="CN557" s="11"/>
      <c r="CO557" s="11"/>
      <c r="CP557" s="11"/>
      <c r="CQ557" s="11"/>
      <c r="CR557" s="11"/>
      <c r="CS557" s="11"/>
      <c r="CT557" s="11"/>
      <c r="CU557" s="104"/>
      <c r="CV557" s="11"/>
      <c r="CW557" s="11"/>
      <c r="CX557" s="11"/>
      <c r="CY557" s="11"/>
      <c r="CZ557" s="11"/>
      <c r="DA557" s="11"/>
      <c r="DB557" s="11"/>
      <c r="DC557" s="11"/>
      <c r="DD557" s="11"/>
      <c r="DE557" s="11"/>
      <c r="DF557" s="11"/>
      <c r="DG557" s="11"/>
      <c r="DH557" s="11"/>
      <c r="DI557" s="11"/>
      <c r="DJ557" s="11"/>
      <c r="DK557" s="11"/>
      <c r="DL557" s="11"/>
      <c r="DM557" s="11"/>
      <c r="DN557" s="11"/>
      <c r="DO557" s="11"/>
      <c r="DP557" s="11"/>
      <c r="DQ557" s="11"/>
    </row>
    <row r="558" spans="1:121" ht="12.75" customHeight="1">
      <c r="A558" s="8"/>
      <c r="B558" s="29"/>
      <c r="C558" s="28"/>
      <c r="D558" s="9"/>
      <c r="E558" s="10"/>
      <c r="F558" s="11"/>
      <c r="G558" s="25"/>
      <c r="H558" s="26"/>
      <c r="I558" s="27"/>
      <c r="J558" s="39"/>
      <c r="K558" s="22"/>
      <c r="L558" s="11"/>
      <c r="M558" s="11"/>
      <c r="N558" s="11"/>
      <c r="O558" s="11"/>
      <c r="P558" s="11"/>
      <c r="Q558" s="23"/>
      <c r="R558" s="24"/>
      <c r="S558" s="24"/>
      <c r="T558" s="22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  <c r="CO558" s="11"/>
      <c r="CP558" s="11"/>
      <c r="CQ558" s="11"/>
      <c r="CR558" s="11"/>
      <c r="CS558" s="11"/>
      <c r="CT558" s="11"/>
      <c r="CU558" s="104"/>
      <c r="CV558" s="11"/>
      <c r="CW558" s="11"/>
      <c r="CX558" s="11"/>
      <c r="CY558" s="11"/>
      <c r="CZ558" s="11"/>
      <c r="DA558" s="11"/>
      <c r="DB558" s="11"/>
      <c r="DC558" s="11"/>
      <c r="DD558" s="11"/>
      <c r="DE558" s="11"/>
      <c r="DF558" s="11"/>
      <c r="DG558" s="11"/>
      <c r="DH558" s="11"/>
      <c r="DI558" s="11"/>
      <c r="DJ558" s="11"/>
      <c r="DK558" s="11"/>
      <c r="DL558" s="11"/>
      <c r="DM558" s="11"/>
      <c r="DN558" s="11"/>
      <c r="DO558" s="11"/>
      <c r="DP558" s="11"/>
      <c r="DQ558" s="11"/>
    </row>
    <row r="559" spans="1:121" ht="12.75" customHeight="1">
      <c r="A559" s="8"/>
      <c r="B559" s="29"/>
      <c r="C559" s="28"/>
      <c r="D559" s="9"/>
      <c r="E559" s="10"/>
      <c r="F559" s="11"/>
      <c r="G559" s="25"/>
      <c r="H559" s="26"/>
      <c r="I559" s="27"/>
      <c r="J559" s="39"/>
      <c r="K559" s="22"/>
      <c r="L559" s="11"/>
      <c r="M559" s="11"/>
      <c r="N559" s="11"/>
      <c r="O559" s="11"/>
      <c r="P559" s="11"/>
      <c r="Q559" s="23"/>
      <c r="R559" s="24"/>
      <c r="S559" s="24"/>
      <c r="T559" s="22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  <c r="CO559" s="11"/>
      <c r="CP559" s="11"/>
      <c r="CQ559" s="11"/>
      <c r="CR559" s="11"/>
      <c r="CS559" s="11"/>
      <c r="CT559" s="11"/>
      <c r="CU559" s="104"/>
      <c r="CV559" s="11"/>
      <c r="CW559" s="11"/>
      <c r="CX559" s="11"/>
      <c r="CY559" s="11"/>
      <c r="CZ559" s="11"/>
      <c r="DA559" s="11"/>
      <c r="DB559" s="11"/>
      <c r="DC559" s="11"/>
      <c r="DD559" s="11"/>
      <c r="DE559" s="11"/>
      <c r="DF559" s="11"/>
      <c r="DG559" s="11"/>
      <c r="DH559" s="11"/>
      <c r="DI559" s="11"/>
      <c r="DJ559" s="11"/>
      <c r="DK559" s="11"/>
      <c r="DL559" s="11"/>
      <c r="DM559" s="11"/>
      <c r="DN559" s="11"/>
      <c r="DO559" s="11"/>
      <c r="DP559" s="11"/>
      <c r="DQ559" s="11"/>
    </row>
    <row r="560" spans="1:121" ht="12.75" customHeight="1">
      <c r="A560" s="8"/>
      <c r="B560" s="29"/>
      <c r="C560" s="28"/>
      <c r="D560" s="9"/>
      <c r="E560" s="10"/>
      <c r="F560" s="11"/>
      <c r="G560" s="25"/>
      <c r="H560" s="26"/>
      <c r="I560" s="27"/>
      <c r="J560" s="39"/>
      <c r="K560" s="22"/>
      <c r="L560" s="11"/>
      <c r="M560" s="11"/>
      <c r="N560" s="11"/>
      <c r="O560" s="11"/>
      <c r="P560" s="11"/>
      <c r="Q560" s="23"/>
      <c r="R560" s="24"/>
      <c r="S560" s="24"/>
      <c r="T560" s="22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1"/>
      <c r="CP560" s="11"/>
      <c r="CQ560" s="11"/>
      <c r="CR560" s="11"/>
      <c r="CS560" s="11"/>
      <c r="CT560" s="11"/>
      <c r="CU560" s="104"/>
      <c r="CV560" s="11"/>
      <c r="CW560" s="11"/>
      <c r="CX560" s="11"/>
      <c r="CY560" s="11"/>
      <c r="CZ560" s="11"/>
      <c r="DA560" s="11"/>
      <c r="DB560" s="11"/>
      <c r="DC560" s="11"/>
      <c r="DD560" s="11"/>
      <c r="DE560" s="11"/>
      <c r="DF560" s="11"/>
      <c r="DG560" s="11"/>
      <c r="DH560" s="11"/>
      <c r="DI560" s="11"/>
      <c r="DJ560" s="11"/>
      <c r="DK560" s="11"/>
      <c r="DL560" s="11"/>
      <c r="DM560" s="11"/>
      <c r="DN560" s="11"/>
      <c r="DO560" s="11"/>
      <c r="DP560" s="11"/>
      <c r="DQ560" s="11"/>
    </row>
    <row r="561" spans="1:121" ht="12.75" customHeight="1">
      <c r="A561" s="8"/>
      <c r="B561" s="29"/>
      <c r="C561" s="28"/>
      <c r="D561" s="9"/>
      <c r="E561" s="10"/>
      <c r="F561" s="11"/>
      <c r="G561" s="25"/>
      <c r="H561" s="26"/>
      <c r="I561" s="27"/>
      <c r="J561" s="39"/>
      <c r="K561" s="22"/>
      <c r="L561" s="11"/>
      <c r="M561" s="11"/>
      <c r="N561" s="11"/>
      <c r="O561" s="11"/>
      <c r="P561" s="11"/>
      <c r="Q561" s="23"/>
      <c r="R561" s="24"/>
      <c r="S561" s="24"/>
      <c r="T561" s="22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  <c r="CO561" s="11"/>
      <c r="CP561" s="11"/>
      <c r="CQ561" s="11"/>
      <c r="CR561" s="11"/>
      <c r="CS561" s="11"/>
      <c r="CT561" s="11"/>
      <c r="CU561" s="104"/>
      <c r="CV561" s="11"/>
      <c r="CW561" s="11"/>
      <c r="CX561" s="11"/>
      <c r="CY561" s="11"/>
      <c r="CZ561" s="11"/>
      <c r="DA561" s="11"/>
      <c r="DB561" s="11"/>
      <c r="DC561" s="11"/>
      <c r="DD561" s="11"/>
      <c r="DE561" s="11"/>
      <c r="DF561" s="11"/>
      <c r="DG561" s="11"/>
      <c r="DH561" s="11"/>
      <c r="DI561" s="11"/>
      <c r="DJ561" s="11"/>
      <c r="DK561" s="11"/>
      <c r="DL561" s="11"/>
      <c r="DM561" s="11"/>
      <c r="DN561" s="11"/>
      <c r="DO561" s="11"/>
      <c r="DP561" s="11"/>
      <c r="DQ561" s="11"/>
    </row>
    <row r="562" spans="1:121" ht="12.75" customHeight="1">
      <c r="A562" s="8"/>
      <c r="B562" s="29"/>
      <c r="C562" s="28"/>
      <c r="D562" s="9"/>
      <c r="E562" s="10"/>
      <c r="F562" s="11"/>
      <c r="G562" s="25"/>
      <c r="H562" s="26"/>
      <c r="I562" s="27"/>
      <c r="J562" s="39"/>
      <c r="K562" s="22"/>
      <c r="L562" s="11"/>
      <c r="M562" s="11"/>
      <c r="N562" s="11"/>
      <c r="O562" s="11"/>
      <c r="P562" s="11"/>
      <c r="Q562" s="23"/>
      <c r="R562" s="24"/>
      <c r="S562" s="24"/>
      <c r="T562" s="22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1"/>
      <c r="CP562" s="11"/>
      <c r="CQ562" s="11"/>
      <c r="CR562" s="11"/>
      <c r="CS562" s="11"/>
      <c r="CT562" s="11"/>
      <c r="CU562" s="104"/>
      <c r="CV562" s="11"/>
      <c r="CW562" s="11"/>
      <c r="CX562" s="11"/>
      <c r="CY562" s="11"/>
      <c r="CZ562" s="11"/>
      <c r="DA562" s="11"/>
      <c r="DB562" s="11"/>
      <c r="DC562" s="11"/>
      <c r="DD562" s="11"/>
      <c r="DE562" s="11"/>
      <c r="DF562" s="11"/>
      <c r="DG562" s="11"/>
      <c r="DH562" s="11"/>
      <c r="DI562" s="11"/>
      <c r="DJ562" s="11"/>
      <c r="DK562" s="11"/>
      <c r="DL562" s="11"/>
      <c r="DM562" s="11"/>
      <c r="DN562" s="11"/>
      <c r="DO562" s="11"/>
      <c r="DP562" s="11"/>
      <c r="DQ562" s="11"/>
    </row>
    <row r="563" spans="1:121" ht="12.75" customHeight="1">
      <c r="A563" s="8"/>
      <c r="B563" s="29"/>
      <c r="C563" s="28"/>
      <c r="D563" s="9"/>
      <c r="E563" s="10"/>
      <c r="F563" s="11"/>
      <c r="G563" s="25"/>
      <c r="H563" s="26"/>
      <c r="I563" s="27"/>
      <c r="J563" s="39"/>
      <c r="K563" s="22"/>
      <c r="L563" s="11"/>
      <c r="M563" s="11"/>
      <c r="N563" s="11"/>
      <c r="O563" s="11"/>
      <c r="P563" s="11"/>
      <c r="Q563" s="23"/>
      <c r="R563" s="24"/>
      <c r="S563" s="24"/>
      <c r="T563" s="22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  <c r="CO563" s="11"/>
      <c r="CP563" s="11"/>
      <c r="CQ563" s="11"/>
      <c r="CR563" s="11"/>
      <c r="CS563" s="11"/>
      <c r="CT563" s="11"/>
      <c r="CU563" s="104"/>
      <c r="CV563" s="11"/>
      <c r="CW563" s="11"/>
      <c r="CX563" s="11"/>
      <c r="CY563" s="11"/>
      <c r="CZ563" s="11"/>
      <c r="DA563" s="11"/>
      <c r="DB563" s="11"/>
      <c r="DC563" s="11"/>
      <c r="DD563" s="11"/>
      <c r="DE563" s="11"/>
      <c r="DF563" s="11"/>
      <c r="DG563" s="11"/>
      <c r="DH563" s="11"/>
      <c r="DI563" s="11"/>
      <c r="DJ563" s="11"/>
      <c r="DK563" s="11"/>
      <c r="DL563" s="11"/>
      <c r="DM563" s="11"/>
      <c r="DN563" s="11"/>
      <c r="DO563" s="11"/>
      <c r="DP563" s="11"/>
      <c r="DQ563" s="11"/>
    </row>
    <row r="564" spans="1:121" ht="12.75" customHeight="1">
      <c r="A564" s="8"/>
      <c r="B564" s="29"/>
      <c r="C564" s="28"/>
      <c r="D564" s="9"/>
      <c r="E564" s="10"/>
      <c r="F564" s="11"/>
      <c r="G564" s="25"/>
      <c r="H564" s="26"/>
      <c r="I564" s="27"/>
      <c r="J564" s="39"/>
      <c r="K564" s="22"/>
      <c r="L564" s="11"/>
      <c r="M564" s="11"/>
      <c r="N564" s="11"/>
      <c r="O564" s="11"/>
      <c r="P564" s="11"/>
      <c r="Q564" s="23"/>
      <c r="R564" s="24"/>
      <c r="S564" s="24"/>
      <c r="T564" s="22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1"/>
      <c r="CP564" s="11"/>
      <c r="CQ564" s="11"/>
      <c r="CR564" s="11"/>
      <c r="CS564" s="11"/>
      <c r="CT564" s="11"/>
      <c r="CU564" s="104"/>
      <c r="CV564" s="11"/>
      <c r="CW564" s="11"/>
      <c r="CX564" s="11"/>
      <c r="CY564" s="11"/>
      <c r="CZ564" s="11"/>
      <c r="DA564" s="11"/>
      <c r="DB564" s="11"/>
      <c r="DC564" s="11"/>
      <c r="DD564" s="11"/>
      <c r="DE564" s="11"/>
      <c r="DF564" s="11"/>
      <c r="DG564" s="11"/>
      <c r="DH564" s="11"/>
      <c r="DI564" s="11"/>
      <c r="DJ564" s="11"/>
      <c r="DK564" s="11"/>
      <c r="DL564" s="11"/>
      <c r="DM564" s="11"/>
      <c r="DN564" s="11"/>
      <c r="DO564" s="11"/>
      <c r="DP564" s="11"/>
      <c r="DQ564" s="11"/>
    </row>
    <row r="565" spans="1:121" ht="12.75" customHeight="1">
      <c r="A565" s="8"/>
      <c r="B565" s="29"/>
      <c r="C565" s="28"/>
      <c r="D565" s="9"/>
      <c r="E565" s="10"/>
      <c r="F565" s="11"/>
      <c r="G565" s="25"/>
      <c r="H565" s="26"/>
      <c r="I565" s="27"/>
      <c r="J565" s="39"/>
      <c r="K565" s="22"/>
      <c r="L565" s="11"/>
      <c r="M565" s="11"/>
      <c r="N565" s="11"/>
      <c r="O565" s="11"/>
      <c r="P565" s="11"/>
      <c r="Q565" s="23"/>
      <c r="R565" s="24"/>
      <c r="S565" s="24"/>
      <c r="T565" s="22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  <c r="CO565" s="11"/>
      <c r="CP565" s="11"/>
      <c r="CQ565" s="11"/>
      <c r="CR565" s="11"/>
      <c r="CS565" s="11"/>
      <c r="CT565" s="11"/>
      <c r="CU565" s="104"/>
      <c r="CV565" s="11"/>
      <c r="CW565" s="11"/>
      <c r="CX565" s="11"/>
      <c r="CY565" s="11"/>
      <c r="CZ565" s="11"/>
      <c r="DA565" s="11"/>
      <c r="DB565" s="11"/>
      <c r="DC565" s="11"/>
      <c r="DD565" s="11"/>
      <c r="DE565" s="11"/>
      <c r="DF565" s="11"/>
      <c r="DG565" s="11"/>
      <c r="DH565" s="11"/>
      <c r="DI565" s="11"/>
      <c r="DJ565" s="11"/>
      <c r="DK565" s="11"/>
      <c r="DL565" s="11"/>
      <c r="DM565" s="11"/>
      <c r="DN565" s="11"/>
      <c r="DO565" s="11"/>
      <c r="DP565" s="11"/>
      <c r="DQ565" s="11"/>
    </row>
    <row r="566" spans="1:121" ht="12.75" customHeight="1">
      <c r="A566" s="8"/>
      <c r="B566" s="29"/>
      <c r="C566" s="28"/>
      <c r="D566" s="9"/>
      <c r="E566" s="10"/>
      <c r="F566" s="11"/>
      <c r="G566" s="25"/>
      <c r="H566" s="26"/>
      <c r="I566" s="27"/>
      <c r="J566" s="39"/>
      <c r="K566" s="22"/>
      <c r="L566" s="11"/>
      <c r="M566" s="11"/>
      <c r="N566" s="11"/>
      <c r="O566" s="11"/>
      <c r="P566" s="11"/>
      <c r="Q566" s="23"/>
      <c r="R566" s="24"/>
      <c r="S566" s="24"/>
      <c r="T566" s="22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  <c r="CN566" s="11"/>
      <c r="CO566" s="11"/>
      <c r="CP566" s="11"/>
      <c r="CQ566" s="11"/>
      <c r="CR566" s="11"/>
      <c r="CS566" s="11"/>
      <c r="CT566" s="11"/>
      <c r="CU566" s="104"/>
      <c r="CV566" s="11"/>
      <c r="CW566" s="11"/>
      <c r="CX566" s="11"/>
      <c r="CY566" s="11"/>
      <c r="CZ566" s="11"/>
      <c r="DA566" s="11"/>
      <c r="DB566" s="11"/>
      <c r="DC566" s="11"/>
      <c r="DD566" s="11"/>
      <c r="DE566" s="11"/>
      <c r="DF566" s="11"/>
      <c r="DG566" s="11"/>
      <c r="DH566" s="11"/>
      <c r="DI566" s="11"/>
      <c r="DJ566" s="11"/>
      <c r="DK566" s="11"/>
      <c r="DL566" s="11"/>
      <c r="DM566" s="11"/>
      <c r="DN566" s="11"/>
      <c r="DO566" s="11"/>
      <c r="DP566" s="11"/>
      <c r="DQ566" s="11"/>
    </row>
    <row r="567" spans="1:121" ht="12.75" customHeight="1">
      <c r="A567" s="8"/>
      <c r="B567" s="29"/>
      <c r="C567" s="28"/>
      <c r="D567" s="9"/>
      <c r="E567" s="10"/>
      <c r="F567" s="11"/>
      <c r="G567" s="25"/>
      <c r="H567" s="26"/>
      <c r="I567" s="27"/>
      <c r="J567" s="39"/>
      <c r="K567" s="22"/>
      <c r="L567" s="11"/>
      <c r="M567" s="11"/>
      <c r="N567" s="11"/>
      <c r="O567" s="11"/>
      <c r="P567" s="11"/>
      <c r="Q567" s="23"/>
      <c r="R567" s="24"/>
      <c r="S567" s="24"/>
      <c r="T567" s="22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1"/>
      <c r="CP567" s="11"/>
      <c r="CQ567" s="11"/>
      <c r="CR567" s="11"/>
      <c r="CS567" s="11"/>
      <c r="CT567" s="11"/>
      <c r="CU567" s="104"/>
      <c r="CV567" s="11"/>
      <c r="CW567" s="11"/>
      <c r="CX567" s="11"/>
      <c r="CY567" s="11"/>
      <c r="CZ567" s="11"/>
      <c r="DA567" s="11"/>
      <c r="DB567" s="11"/>
      <c r="DC567" s="11"/>
      <c r="DD567" s="11"/>
      <c r="DE567" s="11"/>
      <c r="DF567" s="11"/>
      <c r="DG567" s="11"/>
      <c r="DH567" s="11"/>
      <c r="DI567" s="11"/>
      <c r="DJ567" s="11"/>
      <c r="DK567" s="11"/>
      <c r="DL567" s="11"/>
      <c r="DM567" s="11"/>
      <c r="DN567" s="11"/>
      <c r="DO567" s="11"/>
      <c r="DP567" s="11"/>
      <c r="DQ567" s="11"/>
    </row>
    <row r="568" spans="1:121" ht="12.75" customHeight="1">
      <c r="A568" s="8"/>
      <c r="B568" s="29"/>
      <c r="C568" s="28"/>
      <c r="D568" s="9"/>
      <c r="E568" s="10"/>
      <c r="F568" s="11"/>
      <c r="G568" s="25"/>
      <c r="H568" s="26"/>
      <c r="I568" s="27"/>
      <c r="J568" s="39"/>
      <c r="K568" s="22"/>
      <c r="L568" s="11"/>
      <c r="M568" s="11"/>
      <c r="N568" s="11"/>
      <c r="O568" s="11"/>
      <c r="P568" s="11"/>
      <c r="Q568" s="23"/>
      <c r="R568" s="24"/>
      <c r="S568" s="24"/>
      <c r="T568" s="22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  <c r="CN568" s="11"/>
      <c r="CO568" s="11"/>
      <c r="CP568" s="11"/>
      <c r="CQ568" s="11"/>
      <c r="CR568" s="11"/>
      <c r="CS568" s="11"/>
      <c r="CT568" s="11"/>
      <c r="CU568" s="104"/>
      <c r="CV568" s="11"/>
      <c r="CW568" s="11"/>
      <c r="CX568" s="11"/>
      <c r="CY568" s="11"/>
      <c r="CZ568" s="11"/>
      <c r="DA568" s="11"/>
      <c r="DB568" s="11"/>
      <c r="DC568" s="11"/>
      <c r="DD568" s="11"/>
      <c r="DE568" s="11"/>
      <c r="DF568" s="11"/>
      <c r="DG568" s="11"/>
      <c r="DH568" s="11"/>
      <c r="DI568" s="11"/>
      <c r="DJ568" s="11"/>
      <c r="DK568" s="11"/>
      <c r="DL568" s="11"/>
      <c r="DM568" s="11"/>
      <c r="DN568" s="11"/>
      <c r="DO568" s="11"/>
      <c r="DP568" s="11"/>
      <c r="DQ568" s="11"/>
    </row>
    <row r="569" spans="1:121" ht="12.75" customHeight="1">
      <c r="A569" s="8"/>
      <c r="B569" s="29"/>
      <c r="C569" s="28"/>
      <c r="D569" s="9"/>
      <c r="E569" s="10"/>
      <c r="F569" s="11"/>
      <c r="G569" s="25"/>
      <c r="H569" s="26"/>
      <c r="I569" s="27"/>
      <c r="J569" s="39"/>
      <c r="K569" s="22"/>
      <c r="L569" s="11"/>
      <c r="M569" s="11"/>
      <c r="N569" s="11"/>
      <c r="O569" s="11"/>
      <c r="P569" s="11"/>
      <c r="Q569" s="23"/>
      <c r="R569" s="24"/>
      <c r="S569" s="24"/>
      <c r="T569" s="22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1"/>
      <c r="CR569" s="11"/>
      <c r="CS569" s="11"/>
      <c r="CT569" s="11"/>
      <c r="CU569" s="104"/>
      <c r="CV569" s="11"/>
      <c r="CW569" s="11"/>
      <c r="CX569" s="11"/>
      <c r="CY569" s="11"/>
      <c r="CZ569" s="11"/>
      <c r="DA569" s="11"/>
      <c r="DB569" s="11"/>
      <c r="DC569" s="11"/>
      <c r="DD569" s="11"/>
      <c r="DE569" s="11"/>
      <c r="DF569" s="11"/>
      <c r="DG569" s="11"/>
      <c r="DH569" s="11"/>
      <c r="DI569" s="11"/>
      <c r="DJ569" s="11"/>
      <c r="DK569" s="11"/>
      <c r="DL569" s="11"/>
      <c r="DM569" s="11"/>
      <c r="DN569" s="11"/>
      <c r="DO569" s="11"/>
      <c r="DP569" s="11"/>
      <c r="DQ569" s="11"/>
    </row>
    <row r="570" spans="1:121" ht="12.75" customHeight="1">
      <c r="A570" s="8"/>
      <c r="B570" s="29"/>
      <c r="C570" s="28"/>
      <c r="D570" s="9"/>
      <c r="E570" s="10"/>
      <c r="F570" s="11"/>
      <c r="G570" s="25"/>
      <c r="H570" s="26"/>
      <c r="I570" s="27"/>
      <c r="J570" s="39"/>
      <c r="K570" s="22"/>
      <c r="L570" s="11"/>
      <c r="M570" s="11"/>
      <c r="N570" s="11"/>
      <c r="O570" s="11"/>
      <c r="P570" s="11"/>
      <c r="Q570" s="23"/>
      <c r="R570" s="24"/>
      <c r="S570" s="24"/>
      <c r="T570" s="22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  <c r="CO570" s="11"/>
      <c r="CP570" s="11"/>
      <c r="CQ570" s="11"/>
      <c r="CR570" s="11"/>
      <c r="CS570" s="11"/>
      <c r="CT570" s="11"/>
      <c r="CU570" s="104"/>
      <c r="CV570" s="11"/>
      <c r="CW570" s="11"/>
      <c r="CX570" s="11"/>
      <c r="CY570" s="11"/>
      <c r="CZ570" s="11"/>
      <c r="DA570" s="11"/>
      <c r="DB570" s="11"/>
      <c r="DC570" s="11"/>
      <c r="DD570" s="11"/>
      <c r="DE570" s="11"/>
      <c r="DF570" s="11"/>
      <c r="DG570" s="11"/>
      <c r="DH570" s="11"/>
      <c r="DI570" s="11"/>
      <c r="DJ570" s="11"/>
      <c r="DK570" s="11"/>
      <c r="DL570" s="11"/>
      <c r="DM570" s="11"/>
      <c r="DN570" s="11"/>
      <c r="DO570" s="11"/>
      <c r="DP570" s="11"/>
      <c r="DQ570" s="11"/>
    </row>
    <row r="571" spans="1:121" ht="12.75" customHeight="1">
      <c r="A571" s="8"/>
      <c r="B571" s="29"/>
      <c r="C571" s="28"/>
      <c r="D571" s="9"/>
      <c r="E571" s="10"/>
      <c r="F571" s="11"/>
      <c r="G571" s="25"/>
      <c r="H571" s="26"/>
      <c r="I571" s="27"/>
      <c r="J571" s="39"/>
      <c r="K571" s="22"/>
      <c r="L571" s="11"/>
      <c r="M571" s="11"/>
      <c r="N571" s="11"/>
      <c r="O571" s="11"/>
      <c r="P571" s="11"/>
      <c r="Q571" s="23"/>
      <c r="R571" s="24"/>
      <c r="S571" s="24"/>
      <c r="T571" s="22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1"/>
      <c r="CP571" s="11"/>
      <c r="CQ571" s="11"/>
      <c r="CR571" s="11"/>
      <c r="CS571" s="11"/>
      <c r="CT571" s="11"/>
      <c r="CU571" s="104"/>
      <c r="CV571" s="11"/>
      <c r="CW571" s="11"/>
      <c r="CX571" s="11"/>
      <c r="CY571" s="11"/>
      <c r="CZ571" s="11"/>
      <c r="DA571" s="11"/>
      <c r="DB571" s="11"/>
      <c r="DC571" s="11"/>
      <c r="DD571" s="11"/>
      <c r="DE571" s="11"/>
      <c r="DF571" s="11"/>
      <c r="DG571" s="11"/>
      <c r="DH571" s="11"/>
      <c r="DI571" s="11"/>
      <c r="DJ571" s="11"/>
      <c r="DK571" s="11"/>
      <c r="DL571" s="11"/>
      <c r="DM571" s="11"/>
      <c r="DN571" s="11"/>
      <c r="DO571" s="11"/>
      <c r="DP571" s="11"/>
      <c r="DQ571" s="11"/>
    </row>
    <row r="572" spans="1:121" ht="12.75" customHeight="1">
      <c r="A572" s="8"/>
      <c r="B572" s="29"/>
      <c r="C572" s="28"/>
      <c r="D572" s="9"/>
      <c r="E572" s="10"/>
      <c r="F572" s="11"/>
      <c r="G572" s="25"/>
      <c r="H572" s="26"/>
      <c r="I572" s="27"/>
      <c r="J572" s="39"/>
      <c r="K572" s="22"/>
      <c r="L572" s="11"/>
      <c r="M572" s="11"/>
      <c r="N572" s="11"/>
      <c r="O572" s="11"/>
      <c r="P572" s="11"/>
      <c r="Q572" s="23"/>
      <c r="R572" s="24"/>
      <c r="S572" s="24"/>
      <c r="T572" s="22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1"/>
      <c r="CP572" s="11"/>
      <c r="CQ572" s="11"/>
      <c r="CR572" s="11"/>
      <c r="CS572" s="11"/>
      <c r="CT572" s="11"/>
      <c r="CU572" s="104"/>
      <c r="CV572" s="11"/>
      <c r="CW572" s="11"/>
      <c r="CX572" s="11"/>
      <c r="CY572" s="11"/>
      <c r="CZ572" s="11"/>
      <c r="DA572" s="11"/>
      <c r="DB572" s="11"/>
      <c r="DC572" s="11"/>
      <c r="DD572" s="11"/>
      <c r="DE572" s="11"/>
      <c r="DF572" s="11"/>
      <c r="DG572" s="11"/>
      <c r="DH572" s="11"/>
      <c r="DI572" s="11"/>
      <c r="DJ572" s="11"/>
      <c r="DK572" s="11"/>
      <c r="DL572" s="11"/>
      <c r="DM572" s="11"/>
      <c r="DN572" s="11"/>
      <c r="DO572" s="11"/>
      <c r="DP572" s="11"/>
      <c r="DQ572" s="11"/>
    </row>
    <row r="573" spans="1:121" ht="12.75" customHeight="1">
      <c r="A573" s="8"/>
      <c r="B573" s="29"/>
      <c r="C573" s="28"/>
      <c r="D573" s="9"/>
      <c r="E573" s="10"/>
      <c r="F573" s="11"/>
      <c r="G573" s="25"/>
      <c r="H573" s="26"/>
      <c r="I573" s="27"/>
      <c r="J573" s="39"/>
      <c r="K573" s="22"/>
      <c r="L573" s="11"/>
      <c r="M573" s="11"/>
      <c r="N573" s="11"/>
      <c r="O573" s="11"/>
      <c r="P573" s="11"/>
      <c r="Q573" s="23"/>
      <c r="R573" s="24"/>
      <c r="S573" s="24"/>
      <c r="T573" s="22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  <c r="CO573" s="11"/>
      <c r="CP573" s="11"/>
      <c r="CQ573" s="11"/>
      <c r="CR573" s="11"/>
      <c r="CS573" s="11"/>
      <c r="CT573" s="11"/>
      <c r="CU573" s="104"/>
      <c r="CV573" s="11"/>
      <c r="CW573" s="11"/>
      <c r="CX573" s="11"/>
      <c r="CY573" s="11"/>
      <c r="CZ573" s="11"/>
      <c r="DA573" s="11"/>
      <c r="DB573" s="11"/>
      <c r="DC573" s="11"/>
      <c r="DD573" s="11"/>
      <c r="DE573" s="11"/>
      <c r="DF573" s="11"/>
      <c r="DG573" s="11"/>
      <c r="DH573" s="11"/>
      <c r="DI573" s="11"/>
      <c r="DJ573" s="11"/>
      <c r="DK573" s="11"/>
      <c r="DL573" s="11"/>
      <c r="DM573" s="11"/>
      <c r="DN573" s="11"/>
      <c r="DO573" s="11"/>
      <c r="DP573" s="11"/>
      <c r="DQ573" s="11"/>
    </row>
    <row r="574" spans="1:121" ht="12.75" customHeight="1">
      <c r="A574" s="8"/>
      <c r="B574" s="29"/>
      <c r="C574" s="28"/>
      <c r="D574" s="9"/>
      <c r="E574" s="10"/>
      <c r="F574" s="11"/>
      <c r="G574" s="25"/>
      <c r="H574" s="26"/>
      <c r="I574" s="27"/>
      <c r="J574" s="39"/>
      <c r="K574" s="22"/>
      <c r="L574" s="11"/>
      <c r="M574" s="11"/>
      <c r="N574" s="11"/>
      <c r="O574" s="11"/>
      <c r="P574" s="11"/>
      <c r="Q574" s="23"/>
      <c r="R574" s="24"/>
      <c r="S574" s="24"/>
      <c r="T574" s="22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1"/>
      <c r="CN574" s="11"/>
      <c r="CO574" s="11"/>
      <c r="CP574" s="11"/>
      <c r="CQ574" s="11"/>
      <c r="CR574" s="11"/>
      <c r="CS574" s="11"/>
      <c r="CT574" s="11"/>
      <c r="CU574" s="104"/>
      <c r="CV574" s="11"/>
      <c r="CW574" s="11"/>
      <c r="CX574" s="11"/>
      <c r="CY574" s="11"/>
      <c r="CZ574" s="11"/>
      <c r="DA574" s="11"/>
      <c r="DB574" s="11"/>
      <c r="DC574" s="11"/>
      <c r="DD574" s="11"/>
      <c r="DE574" s="11"/>
      <c r="DF574" s="11"/>
      <c r="DG574" s="11"/>
      <c r="DH574" s="11"/>
      <c r="DI574" s="11"/>
      <c r="DJ574" s="11"/>
      <c r="DK574" s="11"/>
      <c r="DL574" s="11"/>
      <c r="DM574" s="11"/>
      <c r="DN574" s="11"/>
      <c r="DO574" s="11"/>
      <c r="DP574" s="11"/>
      <c r="DQ574" s="11"/>
    </row>
    <row r="575" spans="1:121" ht="12.75" customHeight="1">
      <c r="A575" s="8"/>
      <c r="B575" s="29"/>
      <c r="C575" s="28"/>
      <c r="D575" s="9"/>
      <c r="E575" s="10"/>
      <c r="F575" s="11"/>
      <c r="G575" s="25"/>
      <c r="H575" s="26"/>
      <c r="I575" s="27"/>
      <c r="J575" s="39"/>
      <c r="K575" s="22"/>
      <c r="L575" s="11"/>
      <c r="M575" s="11"/>
      <c r="N575" s="11"/>
      <c r="O575" s="11"/>
      <c r="P575" s="11"/>
      <c r="Q575" s="23"/>
      <c r="R575" s="24"/>
      <c r="S575" s="24"/>
      <c r="T575" s="22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  <c r="CO575" s="11"/>
      <c r="CP575" s="11"/>
      <c r="CQ575" s="11"/>
      <c r="CR575" s="11"/>
      <c r="CS575" s="11"/>
      <c r="CT575" s="11"/>
      <c r="CU575" s="104"/>
      <c r="CV575" s="11"/>
      <c r="CW575" s="11"/>
      <c r="CX575" s="11"/>
      <c r="CY575" s="11"/>
      <c r="CZ575" s="11"/>
      <c r="DA575" s="11"/>
      <c r="DB575" s="11"/>
      <c r="DC575" s="11"/>
      <c r="DD575" s="11"/>
      <c r="DE575" s="11"/>
      <c r="DF575" s="11"/>
      <c r="DG575" s="11"/>
      <c r="DH575" s="11"/>
      <c r="DI575" s="11"/>
      <c r="DJ575" s="11"/>
      <c r="DK575" s="11"/>
      <c r="DL575" s="11"/>
      <c r="DM575" s="11"/>
      <c r="DN575" s="11"/>
      <c r="DO575" s="11"/>
      <c r="DP575" s="11"/>
      <c r="DQ575" s="11"/>
    </row>
    <row r="576" spans="1:121" ht="12.75" customHeight="1">
      <c r="A576" s="8"/>
      <c r="B576" s="29"/>
      <c r="C576" s="28"/>
      <c r="D576" s="9"/>
      <c r="E576" s="10"/>
      <c r="F576" s="11"/>
      <c r="G576" s="25"/>
      <c r="H576" s="26"/>
      <c r="I576" s="27"/>
      <c r="J576" s="39"/>
      <c r="K576" s="22"/>
      <c r="L576" s="11"/>
      <c r="M576" s="11"/>
      <c r="N576" s="11"/>
      <c r="O576" s="11"/>
      <c r="P576" s="11"/>
      <c r="Q576" s="23"/>
      <c r="R576" s="24"/>
      <c r="S576" s="24"/>
      <c r="T576" s="22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1"/>
      <c r="CP576" s="11"/>
      <c r="CQ576" s="11"/>
      <c r="CR576" s="11"/>
      <c r="CS576" s="11"/>
      <c r="CT576" s="11"/>
      <c r="CU576" s="104"/>
      <c r="CV576" s="11"/>
      <c r="CW576" s="11"/>
      <c r="CX576" s="11"/>
      <c r="CY576" s="11"/>
      <c r="CZ576" s="11"/>
      <c r="DA576" s="11"/>
      <c r="DB576" s="11"/>
      <c r="DC576" s="11"/>
      <c r="DD576" s="11"/>
      <c r="DE576" s="11"/>
      <c r="DF576" s="11"/>
      <c r="DG576" s="11"/>
      <c r="DH576" s="11"/>
      <c r="DI576" s="11"/>
      <c r="DJ576" s="11"/>
      <c r="DK576" s="11"/>
      <c r="DL576" s="11"/>
      <c r="DM576" s="11"/>
      <c r="DN576" s="11"/>
      <c r="DO576" s="11"/>
      <c r="DP576" s="11"/>
      <c r="DQ576" s="11"/>
    </row>
    <row r="577" spans="1:121" ht="12.75" customHeight="1">
      <c r="A577" s="8"/>
      <c r="B577" s="29"/>
      <c r="C577" s="28"/>
      <c r="D577" s="9"/>
      <c r="E577" s="10"/>
      <c r="F577" s="11"/>
      <c r="G577" s="25"/>
      <c r="H577" s="26"/>
      <c r="I577" s="27"/>
      <c r="J577" s="39"/>
      <c r="K577" s="22"/>
      <c r="L577" s="11"/>
      <c r="M577" s="11"/>
      <c r="N577" s="11"/>
      <c r="O577" s="11"/>
      <c r="P577" s="11"/>
      <c r="Q577" s="23"/>
      <c r="R577" s="24"/>
      <c r="S577" s="24"/>
      <c r="T577" s="22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  <c r="CN577" s="11"/>
      <c r="CO577" s="11"/>
      <c r="CP577" s="11"/>
      <c r="CQ577" s="11"/>
      <c r="CR577" s="11"/>
      <c r="CS577" s="11"/>
      <c r="CT577" s="11"/>
      <c r="CU577" s="104"/>
      <c r="CV577" s="11"/>
      <c r="CW577" s="11"/>
      <c r="CX577" s="11"/>
      <c r="CY577" s="11"/>
      <c r="CZ577" s="11"/>
      <c r="DA577" s="11"/>
      <c r="DB577" s="11"/>
      <c r="DC577" s="11"/>
      <c r="DD577" s="11"/>
      <c r="DE577" s="11"/>
      <c r="DF577" s="11"/>
      <c r="DG577" s="11"/>
      <c r="DH577" s="11"/>
      <c r="DI577" s="11"/>
      <c r="DJ577" s="11"/>
      <c r="DK577" s="11"/>
      <c r="DL577" s="11"/>
      <c r="DM577" s="11"/>
      <c r="DN577" s="11"/>
      <c r="DO577" s="11"/>
      <c r="DP577" s="11"/>
      <c r="DQ577" s="11"/>
    </row>
    <row r="578" spans="1:121" ht="12.75" customHeight="1">
      <c r="A578" s="8"/>
      <c r="B578" s="29"/>
      <c r="C578" s="28"/>
      <c r="D578" s="9"/>
      <c r="E578" s="10"/>
      <c r="F578" s="11"/>
      <c r="G578" s="25"/>
      <c r="H578" s="26"/>
      <c r="I578" s="27"/>
      <c r="J578" s="39"/>
      <c r="K578" s="22"/>
      <c r="L578" s="11"/>
      <c r="M578" s="11"/>
      <c r="N578" s="11"/>
      <c r="O578" s="11"/>
      <c r="P578" s="11"/>
      <c r="Q578" s="23"/>
      <c r="R578" s="24"/>
      <c r="S578" s="24"/>
      <c r="T578" s="22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1"/>
      <c r="CP578" s="11"/>
      <c r="CQ578" s="11"/>
      <c r="CR578" s="11"/>
      <c r="CS578" s="11"/>
      <c r="CT578" s="11"/>
      <c r="CU578" s="104"/>
      <c r="CV578" s="11"/>
      <c r="CW578" s="11"/>
      <c r="CX578" s="11"/>
      <c r="CY578" s="11"/>
      <c r="CZ578" s="11"/>
      <c r="DA578" s="11"/>
      <c r="DB578" s="11"/>
      <c r="DC578" s="11"/>
      <c r="DD578" s="11"/>
      <c r="DE578" s="11"/>
      <c r="DF578" s="11"/>
      <c r="DG578" s="11"/>
      <c r="DH578" s="11"/>
      <c r="DI578" s="11"/>
      <c r="DJ578" s="11"/>
      <c r="DK578" s="11"/>
      <c r="DL578" s="11"/>
      <c r="DM578" s="11"/>
      <c r="DN578" s="11"/>
      <c r="DO578" s="11"/>
      <c r="DP578" s="11"/>
      <c r="DQ578" s="11"/>
    </row>
    <row r="579" spans="1:121" ht="12.75" customHeight="1">
      <c r="A579" s="8"/>
      <c r="B579" s="29"/>
      <c r="C579" s="28"/>
      <c r="D579" s="9"/>
      <c r="E579" s="10"/>
      <c r="F579" s="11"/>
      <c r="G579" s="25"/>
      <c r="H579" s="26"/>
      <c r="I579" s="27"/>
      <c r="J579" s="39"/>
      <c r="K579" s="22"/>
      <c r="L579" s="11"/>
      <c r="M579" s="11"/>
      <c r="N579" s="11"/>
      <c r="O579" s="11"/>
      <c r="P579" s="11"/>
      <c r="Q579" s="23"/>
      <c r="R579" s="24"/>
      <c r="S579" s="24"/>
      <c r="T579" s="22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1"/>
      <c r="CP579" s="11"/>
      <c r="CQ579" s="11"/>
      <c r="CR579" s="11"/>
      <c r="CS579" s="11"/>
      <c r="CT579" s="11"/>
      <c r="CU579" s="104"/>
      <c r="CV579" s="11"/>
      <c r="CW579" s="11"/>
      <c r="CX579" s="11"/>
      <c r="CY579" s="11"/>
      <c r="CZ579" s="11"/>
      <c r="DA579" s="11"/>
      <c r="DB579" s="11"/>
      <c r="DC579" s="11"/>
      <c r="DD579" s="11"/>
      <c r="DE579" s="11"/>
      <c r="DF579" s="11"/>
      <c r="DG579" s="11"/>
      <c r="DH579" s="11"/>
      <c r="DI579" s="11"/>
      <c r="DJ579" s="11"/>
      <c r="DK579" s="11"/>
      <c r="DL579" s="11"/>
      <c r="DM579" s="11"/>
      <c r="DN579" s="11"/>
      <c r="DO579" s="11"/>
      <c r="DP579" s="11"/>
      <c r="DQ579" s="11"/>
    </row>
    <row r="580" spans="1:121" ht="12.75" customHeight="1">
      <c r="A580" s="8"/>
      <c r="B580" s="29"/>
      <c r="C580" s="28"/>
      <c r="D580" s="9"/>
      <c r="E580" s="10"/>
      <c r="F580" s="11"/>
      <c r="G580" s="25"/>
      <c r="H580" s="26"/>
      <c r="I580" s="27"/>
      <c r="J580" s="39"/>
      <c r="K580" s="22"/>
      <c r="L580" s="11"/>
      <c r="M580" s="11"/>
      <c r="N580" s="11"/>
      <c r="O580" s="11"/>
      <c r="P580" s="11"/>
      <c r="Q580" s="23"/>
      <c r="R580" s="24"/>
      <c r="S580" s="24"/>
      <c r="T580" s="22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  <c r="CN580" s="11"/>
      <c r="CO580" s="11"/>
      <c r="CP580" s="11"/>
      <c r="CQ580" s="11"/>
      <c r="CR580" s="11"/>
      <c r="CS580" s="11"/>
      <c r="CT580" s="11"/>
      <c r="CU580" s="104"/>
      <c r="CV580" s="11"/>
      <c r="CW580" s="11"/>
      <c r="CX580" s="11"/>
      <c r="CY580" s="11"/>
      <c r="CZ580" s="11"/>
      <c r="DA580" s="11"/>
      <c r="DB580" s="11"/>
      <c r="DC580" s="11"/>
      <c r="DD580" s="11"/>
      <c r="DE580" s="11"/>
      <c r="DF580" s="11"/>
      <c r="DG580" s="11"/>
      <c r="DH580" s="11"/>
      <c r="DI580" s="11"/>
      <c r="DJ580" s="11"/>
      <c r="DK580" s="11"/>
      <c r="DL580" s="11"/>
      <c r="DM580" s="11"/>
      <c r="DN580" s="11"/>
      <c r="DO580" s="11"/>
      <c r="DP580" s="11"/>
      <c r="DQ580" s="11"/>
    </row>
    <row r="581" spans="1:121" ht="12.75" customHeight="1">
      <c r="A581" s="8"/>
      <c r="B581" s="29"/>
      <c r="C581" s="28"/>
      <c r="D581" s="9"/>
      <c r="E581" s="10"/>
      <c r="F581" s="11"/>
      <c r="G581" s="25"/>
      <c r="H581" s="26"/>
      <c r="I581" s="27"/>
      <c r="J581" s="39"/>
      <c r="K581" s="22"/>
      <c r="L581" s="11"/>
      <c r="M581" s="11"/>
      <c r="N581" s="11"/>
      <c r="O581" s="11"/>
      <c r="P581" s="11"/>
      <c r="Q581" s="23"/>
      <c r="R581" s="24"/>
      <c r="S581" s="24"/>
      <c r="T581" s="22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  <c r="CO581" s="11"/>
      <c r="CP581" s="11"/>
      <c r="CQ581" s="11"/>
      <c r="CR581" s="11"/>
      <c r="CS581" s="11"/>
      <c r="CT581" s="11"/>
      <c r="CU581" s="104"/>
      <c r="CV581" s="11"/>
      <c r="CW581" s="11"/>
      <c r="CX581" s="11"/>
      <c r="CY581" s="11"/>
      <c r="CZ581" s="11"/>
      <c r="DA581" s="11"/>
      <c r="DB581" s="11"/>
      <c r="DC581" s="11"/>
      <c r="DD581" s="11"/>
      <c r="DE581" s="11"/>
      <c r="DF581" s="11"/>
      <c r="DG581" s="11"/>
      <c r="DH581" s="11"/>
      <c r="DI581" s="11"/>
      <c r="DJ581" s="11"/>
      <c r="DK581" s="11"/>
      <c r="DL581" s="11"/>
      <c r="DM581" s="11"/>
      <c r="DN581" s="11"/>
      <c r="DO581" s="11"/>
      <c r="DP581" s="11"/>
      <c r="DQ581" s="11"/>
    </row>
    <row r="582" spans="1:121" ht="12.75" customHeight="1">
      <c r="A582" s="8"/>
      <c r="B582" s="29"/>
      <c r="C582" s="28"/>
      <c r="D582" s="9"/>
      <c r="E582" s="10"/>
      <c r="F582" s="11"/>
      <c r="G582" s="25"/>
      <c r="H582" s="26"/>
      <c r="I582" s="27"/>
      <c r="J582" s="39"/>
      <c r="K582" s="22"/>
      <c r="L582" s="11"/>
      <c r="M582" s="11"/>
      <c r="N582" s="11"/>
      <c r="O582" s="11"/>
      <c r="P582" s="11"/>
      <c r="Q582" s="23"/>
      <c r="R582" s="24"/>
      <c r="S582" s="24"/>
      <c r="T582" s="22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  <c r="CN582" s="11"/>
      <c r="CO582" s="11"/>
      <c r="CP582" s="11"/>
      <c r="CQ582" s="11"/>
      <c r="CR582" s="11"/>
      <c r="CS582" s="11"/>
      <c r="CT582" s="11"/>
      <c r="CU582" s="104"/>
      <c r="CV582" s="11"/>
      <c r="CW582" s="11"/>
      <c r="CX582" s="11"/>
      <c r="CY582" s="11"/>
      <c r="CZ582" s="11"/>
      <c r="DA582" s="11"/>
      <c r="DB582" s="11"/>
      <c r="DC582" s="11"/>
      <c r="DD582" s="11"/>
      <c r="DE582" s="11"/>
      <c r="DF582" s="11"/>
      <c r="DG582" s="11"/>
      <c r="DH582" s="11"/>
      <c r="DI582" s="11"/>
      <c r="DJ582" s="11"/>
      <c r="DK582" s="11"/>
      <c r="DL582" s="11"/>
      <c r="DM582" s="11"/>
      <c r="DN582" s="11"/>
      <c r="DO582" s="11"/>
      <c r="DP582" s="11"/>
      <c r="DQ582" s="11"/>
    </row>
    <row r="583" spans="1:121" ht="12.75" customHeight="1">
      <c r="A583" s="8"/>
      <c r="B583" s="29"/>
      <c r="C583" s="28"/>
      <c r="D583" s="9"/>
      <c r="E583" s="10"/>
      <c r="F583" s="11"/>
      <c r="G583" s="25"/>
      <c r="H583" s="26"/>
      <c r="I583" s="27"/>
      <c r="J583" s="39"/>
      <c r="K583" s="22"/>
      <c r="L583" s="11"/>
      <c r="M583" s="11"/>
      <c r="N583" s="11"/>
      <c r="O583" s="11"/>
      <c r="P583" s="11"/>
      <c r="Q583" s="23"/>
      <c r="R583" s="24"/>
      <c r="S583" s="24"/>
      <c r="T583" s="22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1"/>
      <c r="CN583" s="11"/>
      <c r="CO583" s="11"/>
      <c r="CP583" s="11"/>
      <c r="CQ583" s="11"/>
      <c r="CR583" s="11"/>
      <c r="CS583" s="11"/>
      <c r="CT583" s="11"/>
      <c r="CU583" s="104"/>
      <c r="CV583" s="11"/>
      <c r="CW583" s="11"/>
      <c r="CX583" s="11"/>
      <c r="CY583" s="11"/>
      <c r="CZ583" s="11"/>
      <c r="DA583" s="11"/>
      <c r="DB583" s="11"/>
      <c r="DC583" s="11"/>
      <c r="DD583" s="11"/>
      <c r="DE583" s="11"/>
      <c r="DF583" s="11"/>
      <c r="DG583" s="11"/>
      <c r="DH583" s="11"/>
      <c r="DI583" s="11"/>
      <c r="DJ583" s="11"/>
      <c r="DK583" s="11"/>
      <c r="DL583" s="11"/>
      <c r="DM583" s="11"/>
      <c r="DN583" s="11"/>
      <c r="DO583" s="11"/>
      <c r="DP583" s="11"/>
      <c r="DQ583" s="11"/>
    </row>
    <row r="584" spans="1:121" ht="12.75" customHeight="1">
      <c r="A584" s="8"/>
      <c r="B584" s="29"/>
      <c r="C584" s="28"/>
      <c r="D584" s="9"/>
      <c r="E584" s="10"/>
      <c r="F584" s="11"/>
      <c r="G584" s="25"/>
      <c r="H584" s="26"/>
      <c r="I584" s="27"/>
      <c r="J584" s="39"/>
      <c r="K584" s="22"/>
      <c r="L584" s="11"/>
      <c r="M584" s="11"/>
      <c r="N584" s="11"/>
      <c r="O584" s="11"/>
      <c r="P584" s="11"/>
      <c r="Q584" s="23"/>
      <c r="R584" s="24"/>
      <c r="S584" s="24"/>
      <c r="T584" s="22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  <c r="CO584" s="11"/>
      <c r="CP584" s="11"/>
      <c r="CQ584" s="11"/>
      <c r="CR584" s="11"/>
      <c r="CS584" s="11"/>
      <c r="CT584" s="11"/>
      <c r="CU584" s="104"/>
      <c r="CV584" s="11"/>
      <c r="CW584" s="11"/>
      <c r="CX584" s="11"/>
      <c r="CY584" s="11"/>
      <c r="CZ584" s="11"/>
      <c r="DA584" s="11"/>
      <c r="DB584" s="11"/>
      <c r="DC584" s="11"/>
      <c r="DD584" s="11"/>
      <c r="DE584" s="11"/>
      <c r="DF584" s="11"/>
      <c r="DG584" s="11"/>
      <c r="DH584" s="11"/>
      <c r="DI584" s="11"/>
      <c r="DJ584" s="11"/>
      <c r="DK584" s="11"/>
      <c r="DL584" s="11"/>
      <c r="DM584" s="11"/>
      <c r="DN584" s="11"/>
      <c r="DO584" s="11"/>
      <c r="DP584" s="11"/>
      <c r="DQ584" s="11"/>
    </row>
    <row r="585" spans="1:121" ht="12.75" customHeight="1">
      <c r="A585" s="8"/>
      <c r="B585" s="29"/>
      <c r="C585" s="28"/>
      <c r="D585" s="9"/>
      <c r="E585" s="10"/>
      <c r="F585" s="11"/>
      <c r="G585" s="25"/>
      <c r="H585" s="26"/>
      <c r="I585" s="27"/>
      <c r="J585" s="39"/>
      <c r="K585" s="22"/>
      <c r="L585" s="11"/>
      <c r="M585" s="11"/>
      <c r="N585" s="11"/>
      <c r="O585" s="11"/>
      <c r="P585" s="11"/>
      <c r="Q585" s="23"/>
      <c r="R585" s="24"/>
      <c r="S585" s="24"/>
      <c r="T585" s="22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  <c r="CO585" s="11"/>
      <c r="CP585" s="11"/>
      <c r="CQ585" s="11"/>
      <c r="CR585" s="11"/>
      <c r="CS585" s="11"/>
      <c r="CT585" s="11"/>
      <c r="CU585" s="104"/>
      <c r="CV585" s="11"/>
      <c r="CW585" s="11"/>
      <c r="CX585" s="11"/>
      <c r="CY585" s="11"/>
      <c r="CZ585" s="11"/>
      <c r="DA585" s="11"/>
      <c r="DB585" s="11"/>
      <c r="DC585" s="11"/>
      <c r="DD585" s="11"/>
      <c r="DE585" s="11"/>
      <c r="DF585" s="11"/>
      <c r="DG585" s="11"/>
      <c r="DH585" s="11"/>
      <c r="DI585" s="11"/>
      <c r="DJ585" s="11"/>
      <c r="DK585" s="11"/>
      <c r="DL585" s="11"/>
      <c r="DM585" s="11"/>
      <c r="DN585" s="11"/>
      <c r="DO585" s="11"/>
      <c r="DP585" s="11"/>
      <c r="DQ585" s="11"/>
    </row>
    <row r="586" spans="1:121" ht="12.75" customHeight="1">
      <c r="A586" s="8"/>
      <c r="B586" s="29"/>
      <c r="C586" s="28"/>
      <c r="D586" s="9"/>
      <c r="E586" s="10"/>
      <c r="F586" s="11"/>
      <c r="G586" s="25"/>
      <c r="H586" s="26"/>
      <c r="I586" s="27"/>
      <c r="J586" s="39"/>
      <c r="K586" s="22"/>
      <c r="L586" s="11"/>
      <c r="M586" s="11"/>
      <c r="N586" s="11"/>
      <c r="O586" s="11"/>
      <c r="P586" s="11"/>
      <c r="Q586" s="23"/>
      <c r="R586" s="24"/>
      <c r="S586" s="24"/>
      <c r="T586" s="22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11"/>
      <c r="CQ586" s="11"/>
      <c r="CR586" s="11"/>
      <c r="CS586" s="11"/>
      <c r="CT586" s="11"/>
      <c r="CU586" s="104"/>
      <c r="CV586" s="11"/>
      <c r="CW586" s="11"/>
      <c r="CX586" s="11"/>
      <c r="CY586" s="11"/>
      <c r="CZ586" s="11"/>
      <c r="DA586" s="11"/>
      <c r="DB586" s="11"/>
      <c r="DC586" s="11"/>
      <c r="DD586" s="11"/>
      <c r="DE586" s="11"/>
      <c r="DF586" s="11"/>
      <c r="DG586" s="11"/>
      <c r="DH586" s="11"/>
      <c r="DI586" s="11"/>
      <c r="DJ586" s="11"/>
      <c r="DK586" s="11"/>
      <c r="DL586" s="11"/>
      <c r="DM586" s="11"/>
      <c r="DN586" s="11"/>
      <c r="DO586" s="11"/>
      <c r="DP586" s="11"/>
      <c r="DQ586" s="11"/>
    </row>
    <row r="587" spans="1:121" ht="12.75" customHeight="1">
      <c r="A587" s="8"/>
      <c r="B587" s="29"/>
      <c r="C587" s="28"/>
      <c r="D587" s="9"/>
      <c r="E587" s="10"/>
      <c r="F587" s="11"/>
      <c r="G587" s="25"/>
      <c r="H587" s="26"/>
      <c r="I587" s="27"/>
      <c r="J587" s="39"/>
      <c r="K587" s="22"/>
      <c r="L587" s="11"/>
      <c r="M587" s="11"/>
      <c r="N587" s="11"/>
      <c r="O587" s="11"/>
      <c r="P587" s="11"/>
      <c r="Q587" s="23"/>
      <c r="R587" s="24"/>
      <c r="S587" s="24"/>
      <c r="T587" s="22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1"/>
      <c r="CL587" s="11"/>
      <c r="CM587" s="11"/>
      <c r="CN587" s="11"/>
      <c r="CO587" s="11"/>
      <c r="CP587" s="11"/>
      <c r="CQ587" s="11"/>
      <c r="CR587" s="11"/>
      <c r="CS587" s="11"/>
      <c r="CT587" s="11"/>
      <c r="CU587" s="104"/>
      <c r="CV587" s="11"/>
      <c r="CW587" s="11"/>
      <c r="CX587" s="11"/>
      <c r="CY587" s="11"/>
      <c r="CZ587" s="11"/>
      <c r="DA587" s="11"/>
      <c r="DB587" s="11"/>
      <c r="DC587" s="11"/>
      <c r="DD587" s="11"/>
      <c r="DE587" s="11"/>
      <c r="DF587" s="11"/>
      <c r="DG587" s="11"/>
      <c r="DH587" s="11"/>
      <c r="DI587" s="11"/>
      <c r="DJ587" s="11"/>
      <c r="DK587" s="11"/>
      <c r="DL587" s="11"/>
      <c r="DM587" s="11"/>
      <c r="DN587" s="11"/>
      <c r="DO587" s="11"/>
      <c r="DP587" s="11"/>
      <c r="DQ587" s="11"/>
    </row>
    <row r="588" spans="1:121" ht="12.75" customHeight="1">
      <c r="A588" s="8"/>
      <c r="B588" s="29"/>
      <c r="C588" s="28"/>
      <c r="D588" s="9"/>
      <c r="E588" s="10"/>
      <c r="F588" s="11"/>
      <c r="G588" s="25"/>
      <c r="H588" s="26"/>
      <c r="I588" s="27"/>
      <c r="J588" s="39"/>
      <c r="K588" s="22"/>
      <c r="L588" s="11"/>
      <c r="M588" s="11"/>
      <c r="N588" s="11"/>
      <c r="O588" s="11"/>
      <c r="P588" s="11"/>
      <c r="Q588" s="23"/>
      <c r="R588" s="24"/>
      <c r="S588" s="24"/>
      <c r="T588" s="22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  <c r="CN588" s="11"/>
      <c r="CO588" s="11"/>
      <c r="CP588" s="11"/>
      <c r="CQ588" s="11"/>
      <c r="CR588" s="11"/>
      <c r="CS588" s="11"/>
      <c r="CT588" s="11"/>
      <c r="CU588" s="104"/>
      <c r="CV588" s="11"/>
      <c r="CW588" s="11"/>
      <c r="CX588" s="11"/>
      <c r="CY588" s="11"/>
      <c r="CZ588" s="11"/>
      <c r="DA588" s="11"/>
      <c r="DB588" s="11"/>
      <c r="DC588" s="11"/>
      <c r="DD588" s="11"/>
      <c r="DE588" s="11"/>
      <c r="DF588" s="11"/>
      <c r="DG588" s="11"/>
      <c r="DH588" s="11"/>
      <c r="DI588" s="11"/>
      <c r="DJ588" s="11"/>
      <c r="DK588" s="11"/>
      <c r="DL588" s="11"/>
      <c r="DM588" s="11"/>
      <c r="DN588" s="11"/>
      <c r="DO588" s="11"/>
      <c r="DP588" s="11"/>
      <c r="DQ588" s="11"/>
    </row>
    <row r="589" spans="1:121" ht="12.75" customHeight="1">
      <c r="A589" s="8"/>
      <c r="B589" s="29"/>
      <c r="C589" s="28"/>
      <c r="D589" s="9"/>
      <c r="E589" s="10"/>
      <c r="F589" s="11"/>
      <c r="G589" s="25"/>
      <c r="H589" s="26"/>
      <c r="I589" s="27"/>
      <c r="J589" s="39"/>
      <c r="K589" s="22"/>
      <c r="L589" s="11"/>
      <c r="M589" s="11"/>
      <c r="N589" s="11"/>
      <c r="O589" s="11"/>
      <c r="P589" s="11"/>
      <c r="Q589" s="23"/>
      <c r="R589" s="24"/>
      <c r="S589" s="24"/>
      <c r="T589" s="22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1"/>
      <c r="CP589" s="11"/>
      <c r="CQ589" s="11"/>
      <c r="CR589" s="11"/>
      <c r="CS589" s="11"/>
      <c r="CT589" s="11"/>
      <c r="CU589" s="104"/>
      <c r="CV589" s="11"/>
      <c r="CW589" s="11"/>
      <c r="CX589" s="11"/>
      <c r="CY589" s="11"/>
      <c r="CZ589" s="11"/>
      <c r="DA589" s="11"/>
      <c r="DB589" s="11"/>
      <c r="DC589" s="11"/>
      <c r="DD589" s="11"/>
      <c r="DE589" s="11"/>
      <c r="DF589" s="11"/>
      <c r="DG589" s="11"/>
      <c r="DH589" s="11"/>
      <c r="DI589" s="11"/>
      <c r="DJ589" s="11"/>
      <c r="DK589" s="11"/>
      <c r="DL589" s="11"/>
      <c r="DM589" s="11"/>
      <c r="DN589" s="11"/>
      <c r="DO589" s="11"/>
      <c r="DP589" s="11"/>
      <c r="DQ589" s="11"/>
    </row>
    <row r="590" spans="1:121" ht="12.75" customHeight="1">
      <c r="A590" s="8"/>
      <c r="B590" s="29"/>
      <c r="C590" s="28"/>
      <c r="D590" s="9"/>
      <c r="E590" s="10"/>
      <c r="F590" s="11"/>
      <c r="G590" s="25"/>
      <c r="H590" s="26"/>
      <c r="I590" s="27"/>
      <c r="J590" s="39"/>
      <c r="K590" s="22"/>
      <c r="L590" s="11"/>
      <c r="M590" s="11"/>
      <c r="N590" s="11"/>
      <c r="O590" s="11"/>
      <c r="P590" s="11"/>
      <c r="Q590" s="23"/>
      <c r="R590" s="24"/>
      <c r="S590" s="24"/>
      <c r="T590" s="22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  <c r="CO590" s="11"/>
      <c r="CP590" s="11"/>
      <c r="CQ590" s="11"/>
      <c r="CR590" s="11"/>
      <c r="CS590" s="11"/>
      <c r="CT590" s="11"/>
      <c r="CU590" s="104"/>
      <c r="CV590" s="11"/>
      <c r="CW590" s="11"/>
      <c r="CX590" s="11"/>
      <c r="CY590" s="11"/>
      <c r="CZ590" s="11"/>
      <c r="DA590" s="11"/>
      <c r="DB590" s="11"/>
      <c r="DC590" s="11"/>
      <c r="DD590" s="11"/>
      <c r="DE590" s="11"/>
      <c r="DF590" s="11"/>
      <c r="DG590" s="11"/>
      <c r="DH590" s="11"/>
      <c r="DI590" s="11"/>
      <c r="DJ590" s="11"/>
      <c r="DK590" s="11"/>
      <c r="DL590" s="11"/>
      <c r="DM590" s="11"/>
      <c r="DN590" s="11"/>
      <c r="DO590" s="11"/>
      <c r="DP590" s="11"/>
      <c r="DQ590" s="11"/>
    </row>
    <row r="591" spans="1:121" ht="12.75" customHeight="1">
      <c r="A591" s="8"/>
      <c r="B591" s="29"/>
      <c r="C591" s="28"/>
      <c r="D591" s="9"/>
      <c r="E591" s="10"/>
      <c r="F591" s="11"/>
      <c r="G591" s="25"/>
      <c r="H591" s="26"/>
      <c r="I591" s="27"/>
      <c r="J591" s="39"/>
      <c r="K591" s="22"/>
      <c r="L591" s="11"/>
      <c r="M591" s="11"/>
      <c r="N591" s="11"/>
      <c r="O591" s="11"/>
      <c r="P591" s="11"/>
      <c r="Q591" s="23"/>
      <c r="R591" s="24"/>
      <c r="S591" s="24"/>
      <c r="T591" s="22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1"/>
      <c r="CI591" s="11"/>
      <c r="CJ591" s="11"/>
      <c r="CK591" s="11"/>
      <c r="CL591" s="11"/>
      <c r="CM591" s="11"/>
      <c r="CN591" s="11"/>
      <c r="CO591" s="11"/>
      <c r="CP591" s="11"/>
      <c r="CQ591" s="11"/>
      <c r="CR591" s="11"/>
      <c r="CS591" s="11"/>
      <c r="CT591" s="11"/>
      <c r="CU591" s="104"/>
      <c r="CV591" s="11"/>
      <c r="CW591" s="11"/>
      <c r="CX591" s="11"/>
      <c r="CY591" s="11"/>
      <c r="CZ591" s="11"/>
      <c r="DA591" s="11"/>
      <c r="DB591" s="11"/>
      <c r="DC591" s="11"/>
      <c r="DD591" s="11"/>
      <c r="DE591" s="11"/>
      <c r="DF591" s="11"/>
      <c r="DG591" s="11"/>
      <c r="DH591" s="11"/>
      <c r="DI591" s="11"/>
      <c r="DJ591" s="11"/>
      <c r="DK591" s="11"/>
      <c r="DL591" s="11"/>
      <c r="DM591" s="11"/>
      <c r="DN591" s="11"/>
      <c r="DO591" s="11"/>
      <c r="DP591" s="11"/>
      <c r="DQ591" s="11"/>
    </row>
    <row r="592" spans="1:121" ht="12.75" customHeight="1">
      <c r="A592" s="8"/>
      <c r="B592" s="29"/>
      <c r="C592" s="28"/>
      <c r="D592" s="9"/>
      <c r="E592" s="10"/>
      <c r="F592" s="11"/>
      <c r="G592" s="25"/>
      <c r="H592" s="26"/>
      <c r="I592" s="27"/>
      <c r="J592" s="39"/>
      <c r="K592" s="22"/>
      <c r="L592" s="11"/>
      <c r="M592" s="11"/>
      <c r="N592" s="11"/>
      <c r="O592" s="11"/>
      <c r="P592" s="11"/>
      <c r="Q592" s="23"/>
      <c r="R592" s="24"/>
      <c r="S592" s="24"/>
      <c r="T592" s="22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  <c r="CN592" s="11"/>
      <c r="CO592" s="11"/>
      <c r="CP592" s="11"/>
      <c r="CQ592" s="11"/>
      <c r="CR592" s="11"/>
      <c r="CS592" s="11"/>
      <c r="CT592" s="11"/>
      <c r="CU592" s="104"/>
      <c r="CV592" s="11"/>
      <c r="CW592" s="11"/>
      <c r="CX592" s="11"/>
      <c r="CY592" s="11"/>
      <c r="CZ592" s="11"/>
      <c r="DA592" s="11"/>
      <c r="DB592" s="11"/>
      <c r="DC592" s="11"/>
      <c r="DD592" s="11"/>
      <c r="DE592" s="11"/>
      <c r="DF592" s="11"/>
      <c r="DG592" s="11"/>
      <c r="DH592" s="11"/>
      <c r="DI592" s="11"/>
      <c r="DJ592" s="11"/>
      <c r="DK592" s="11"/>
      <c r="DL592" s="11"/>
      <c r="DM592" s="11"/>
      <c r="DN592" s="11"/>
      <c r="DO592" s="11"/>
      <c r="DP592" s="11"/>
      <c r="DQ592" s="11"/>
    </row>
    <row r="593" spans="1:121" ht="12.75" customHeight="1">
      <c r="A593" s="8"/>
      <c r="B593" s="29"/>
      <c r="C593" s="28"/>
      <c r="D593" s="9"/>
      <c r="E593" s="10"/>
      <c r="F593" s="11"/>
      <c r="G593" s="25"/>
      <c r="H593" s="26"/>
      <c r="I593" s="27"/>
      <c r="J593" s="39"/>
      <c r="K593" s="22"/>
      <c r="L593" s="11"/>
      <c r="M593" s="11"/>
      <c r="N593" s="11"/>
      <c r="O593" s="11"/>
      <c r="P593" s="11"/>
      <c r="Q593" s="23"/>
      <c r="R593" s="24"/>
      <c r="S593" s="24"/>
      <c r="T593" s="22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  <c r="CO593" s="11"/>
      <c r="CP593" s="11"/>
      <c r="CQ593" s="11"/>
      <c r="CR593" s="11"/>
      <c r="CS593" s="11"/>
      <c r="CT593" s="11"/>
      <c r="CU593" s="104"/>
      <c r="CV593" s="11"/>
      <c r="CW593" s="11"/>
      <c r="CX593" s="11"/>
      <c r="CY593" s="11"/>
      <c r="CZ593" s="11"/>
      <c r="DA593" s="11"/>
      <c r="DB593" s="11"/>
      <c r="DC593" s="11"/>
      <c r="DD593" s="11"/>
      <c r="DE593" s="11"/>
      <c r="DF593" s="11"/>
      <c r="DG593" s="11"/>
      <c r="DH593" s="11"/>
      <c r="DI593" s="11"/>
      <c r="DJ593" s="11"/>
      <c r="DK593" s="11"/>
      <c r="DL593" s="11"/>
      <c r="DM593" s="11"/>
      <c r="DN593" s="11"/>
      <c r="DO593" s="11"/>
      <c r="DP593" s="11"/>
      <c r="DQ593" s="11"/>
    </row>
    <row r="594" spans="1:121" ht="12.75" customHeight="1">
      <c r="A594" s="8"/>
      <c r="B594" s="29"/>
      <c r="C594" s="28"/>
      <c r="D594" s="9"/>
      <c r="E594" s="10"/>
      <c r="F594" s="11"/>
      <c r="G594" s="25"/>
      <c r="H594" s="26"/>
      <c r="I594" s="27"/>
      <c r="J594" s="39"/>
      <c r="K594" s="22"/>
      <c r="L594" s="11"/>
      <c r="M594" s="11"/>
      <c r="N594" s="11"/>
      <c r="O594" s="11"/>
      <c r="P594" s="11"/>
      <c r="Q594" s="23"/>
      <c r="R594" s="24"/>
      <c r="S594" s="24"/>
      <c r="T594" s="22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1"/>
      <c r="CN594" s="11"/>
      <c r="CO594" s="11"/>
      <c r="CP594" s="11"/>
      <c r="CQ594" s="11"/>
      <c r="CR594" s="11"/>
      <c r="CS594" s="11"/>
      <c r="CT594" s="11"/>
      <c r="CU594" s="104"/>
      <c r="CV594" s="11"/>
      <c r="CW594" s="11"/>
      <c r="CX594" s="11"/>
      <c r="CY594" s="11"/>
      <c r="CZ594" s="11"/>
      <c r="DA594" s="11"/>
      <c r="DB594" s="11"/>
      <c r="DC594" s="11"/>
      <c r="DD594" s="11"/>
      <c r="DE594" s="11"/>
      <c r="DF594" s="11"/>
      <c r="DG594" s="11"/>
      <c r="DH594" s="11"/>
      <c r="DI594" s="11"/>
      <c r="DJ594" s="11"/>
      <c r="DK594" s="11"/>
      <c r="DL594" s="11"/>
      <c r="DM594" s="11"/>
      <c r="DN594" s="11"/>
      <c r="DO594" s="11"/>
      <c r="DP594" s="11"/>
      <c r="DQ594" s="11"/>
    </row>
    <row r="595" spans="1:121" ht="12.75" customHeight="1">
      <c r="A595" s="8"/>
      <c r="B595" s="29"/>
      <c r="C595" s="28"/>
      <c r="D595" s="9"/>
      <c r="E595" s="10"/>
      <c r="F595" s="11"/>
      <c r="G595" s="25"/>
      <c r="H595" s="26"/>
      <c r="I595" s="27"/>
      <c r="J595" s="39"/>
      <c r="K595" s="22"/>
      <c r="L595" s="11"/>
      <c r="M595" s="11"/>
      <c r="N595" s="11"/>
      <c r="O595" s="11"/>
      <c r="P595" s="11"/>
      <c r="Q595" s="23"/>
      <c r="R595" s="24"/>
      <c r="S595" s="24"/>
      <c r="T595" s="22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  <c r="CN595" s="11"/>
      <c r="CO595" s="11"/>
      <c r="CP595" s="11"/>
      <c r="CQ595" s="11"/>
      <c r="CR595" s="11"/>
      <c r="CS595" s="11"/>
      <c r="CT595" s="11"/>
      <c r="CU595" s="104"/>
      <c r="CV595" s="11"/>
      <c r="CW595" s="11"/>
      <c r="CX595" s="11"/>
      <c r="CY595" s="11"/>
      <c r="CZ595" s="11"/>
      <c r="DA595" s="11"/>
      <c r="DB595" s="11"/>
      <c r="DC595" s="11"/>
      <c r="DD595" s="11"/>
      <c r="DE595" s="11"/>
      <c r="DF595" s="11"/>
      <c r="DG595" s="11"/>
      <c r="DH595" s="11"/>
      <c r="DI595" s="11"/>
      <c r="DJ595" s="11"/>
      <c r="DK595" s="11"/>
      <c r="DL595" s="11"/>
      <c r="DM595" s="11"/>
      <c r="DN595" s="11"/>
      <c r="DO595" s="11"/>
      <c r="DP595" s="11"/>
      <c r="DQ595" s="11"/>
    </row>
    <row r="596" spans="1:121" ht="12.75" customHeight="1">
      <c r="A596" s="8"/>
      <c r="B596" s="29"/>
      <c r="C596" s="28"/>
      <c r="D596" s="9"/>
      <c r="E596" s="10"/>
      <c r="F596" s="11"/>
      <c r="G596" s="25"/>
      <c r="H596" s="26"/>
      <c r="I596" s="27"/>
      <c r="J596" s="39"/>
      <c r="K596" s="22"/>
      <c r="L596" s="11"/>
      <c r="M596" s="11"/>
      <c r="N596" s="11"/>
      <c r="O596" s="11"/>
      <c r="P596" s="11"/>
      <c r="Q596" s="23"/>
      <c r="R596" s="24"/>
      <c r="S596" s="24"/>
      <c r="T596" s="22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  <c r="CN596" s="11"/>
      <c r="CO596" s="11"/>
      <c r="CP596" s="11"/>
      <c r="CQ596" s="11"/>
      <c r="CR596" s="11"/>
      <c r="CS596" s="11"/>
      <c r="CT596" s="11"/>
      <c r="CU596" s="104"/>
      <c r="CV596" s="11"/>
      <c r="CW596" s="11"/>
      <c r="CX596" s="11"/>
      <c r="CY596" s="11"/>
      <c r="CZ596" s="11"/>
      <c r="DA596" s="11"/>
      <c r="DB596" s="11"/>
      <c r="DC596" s="11"/>
      <c r="DD596" s="11"/>
      <c r="DE596" s="11"/>
      <c r="DF596" s="11"/>
      <c r="DG596" s="11"/>
      <c r="DH596" s="11"/>
      <c r="DI596" s="11"/>
      <c r="DJ596" s="11"/>
      <c r="DK596" s="11"/>
      <c r="DL596" s="11"/>
      <c r="DM596" s="11"/>
      <c r="DN596" s="11"/>
      <c r="DO596" s="11"/>
      <c r="DP596" s="11"/>
      <c r="DQ596" s="11"/>
    </row>
    <row r="597" spans="1:121" ht="12.75" customHeight="1">
      <c r="A597" s="8"/>
      <c r="B597" s="29"/>
      <c r="C597" s="28"/>
      <c r="D597" s="9"/>
      <c r="E597" s="10"/>
      <c r="F597" s="11"/>
      <c r="G597" s="25"/>
      <c r="H597" s="26"/>
      <c r="I597" s="27"/>
      <c r="J597" s="39"/>
      <c r="K597" s="22"/>
      <c r="L597" s="11"/>
      <c r="M597" s="11"/>
      <c r="N597" s="11"/>
      <c r="O597" s="11"/>
      <c r="P597" s="11"/>
      <c r="Q597" s="23"/>
      <c r="R597" s="24"/>
      <c r="S597" s="24"/>
      <c r="T597" s="22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1"/>
      <c r="CI597" s="11"/>
      <c r="CJ597" s="11"/>
      <c r="CK597" s="11"/>
      <c r="CL597" s="11"/>
      <c r="CM597" s="11"/>
      <c r="CN597" s="11"/>
      <c r="CO597" s="11"/>
      <c r="CP597" s="11"/>
      <c r="CQ597" s="11"/>
      <c r="CR597" s="11"/>
      <c r="CS597" s="11"/>
      <c r="CT597" s="11"/>
      <c r="CU597" s="104"/>
      <c r="CV597" s="11"/>
      <c r="CW597" s="11"/>
      <c r="CX597" s="11"/>
      <c r="CY597" s="11"/>
      <c r="CZ597" s="11"/>
      <c r="DA597" s="11"/>
      <c r="DB597" s="11"/>
      <c r="DC597" s="11"/>
      <c r="DD597" s="11"/>
      <c r="DE597" s="11"/>
      <c r="DF597" s="11"/>
      <c r="DG597" s="11"/>
      <c r="DH597" s="11"/>
      <c r="DI597" s="11"/>
      <c r="DJ597" s="11"/>
      <c r="DK597" s="11"/>
      <c r="DL597" s="11"/>
      <c r="DM597" s="11"/>
      <c r="DN597" s="11"/>
      <c r="DO597" s="11"/>
      <c r="DP597" s="11"/>
      <c r="DQ597" s="11"/>
    </row>
    <row r="598" spans="1:121" ht="12.75" customHeight="1">
      <c r="A598" s="8"/>
      <c r="B598" s="29"/>
      <c r="C598" s="28"/>
      <c r="D598" s="9"/>
      <c r="E598" s="10"/>
      <c r="F598" s="11"/>
      <c r="G598" s="25"/>
      <c r="H598" s="26"/>
      <c r="I598" s="27"/>
      <c r="J598" s="39"/>
      <c r="K598" s="22"/>
      <c r="L598" s="11"/>
      <c r="M598" s="11"/>
      <c r="N598" s="11"/>
      <c r="O598" s="11"/>
      <c r="P598" s="11"/>
      <c r="Q598" s="23"/>
      <c r="R598" s="24"/>
      <c r="S598" s="24"/>
      <c r="T598" s="22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  <c r="CN598" s="11"/>
      <c r="CO598" s="11"/>
      <c r="CP598" s="11"/>
      <c r="CQ598" s="11"/>
      <c r="CR598" s="11"/>
      <c r="CS598" s="11"/>
      <c r="CT598" s="11"/>
      <c r="CU598" s="104"/>
      <c r="CV598" s="11"/>
      <c r="CW598" s="11"/>
      <c r="CX598" s="11"/>
      <c r="CY598" s="11"/>
      <c r="CZ598" s="11"/>
      <c r="DA598" s="11"/>
      <c r="DB598" s="11"/>
      <c r="DC598" s="11"/>
      <c r="DD598" s="11"/>
      <c r="DE598" s="11"/>
      <c r="DF598" s="11"/>
      <c r="DG598" s="11"/>
      <c r="DH598" s="11"/>
      <c r="DI598" s="11"/>
      <c r="DJ598" s="11"/>
      <c r="DK598" s="11"/>
      <c r="DL598" s="11"/>
      <c r="DM598" s="11"/>
      <c r="DN598" s="11"/>
      <c r="DO598" s="11"/>
      <c r="DP598" s="11"/>
      <c r="DQ598" s="11"/>
    </row>
    <row r="599" spans="1:121" ht="12.75" customHeight="1">
      <c r="A599" s="8"/>
      <c r="B599" s="29"/>
      <c r="C599" s="28"/>
      <c r="D599" s="9"/>
      <c r="E599" s="10"/>
      <c r="F599" s="11"/>
      <c r="G599" s="25"/>
      <c r="H599" s="26"/>
      <c r="I599" s="27"/>
      <c r="J599" s="39"/>
      <c r="K599" s="22"/>
      <c r="L599" s="11"/>
      <c r="M599" s="11"/>
      <c r="N599" s="11"/>
      <c r="O599" s="11"/>
      <c r="P599" s="11"/>
      <c r="Q599" s="23"/>
      <c r="R599" s="24"/>
      <c r="S599" s="24"/>
      <c r="T599" s="22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  <c r="CN599" s="11"/>
      <c r="CO599" s="11"/>
      <c r="CP599" s="11"/>
      <c r="CQ599" s="11"/>
      <c r="CR599" s="11"/>
      <c r="CS599" s="11"/>
      <c r="CT599" s="11"/>
      <c r="CU599" s="104"/>
      <c r="CV599" s="11"/>
      <c r="CW599" s="11"/>
      <c r="CX599" s="11"/>
      <c r="CY599" s="11"/>
      <c r="CZ599" s="11"/>
      <c r="DA599" s="11"/>
      <c r="DB599" s="11"/>
      <c r="DC599" s="11"/>
      <c r="DD599" s="11"/>
      <c r="DE599" s="11"/>
      <c r="DF599" s="11"/>
      <c r="DG599" s="11"/>
      <c r="DH599" s="11"/>
      <c r="DI599" s="11"/>
      <c r="DJ599" s="11"/>
      <c r="DK599" s="11"/>
      <c r="DL599" s="11"/>
      <c r="DM599" s="11"/>
      <c r="DN599" s="11"/>
      <c r="DO599" s="11"/>
      <c r="DP599" s="11"/>
      <c r="DQ599" s="11"/>
    </row>
    <row r="600" spans="1:121" ht="12.75" customHeight="1">
      <c r="A600" s="8"/>
      <c r="B600" s="29"/>
      <c r="C600" s="28"/>
      <c r="D600" s="9"/>
      <c r="E600" s="10"/>
      <c r="F600" s="11"/>
      <c r="G600" s="25"/>
      <c r="H600" s="26"/>
      <c r="I600" s="27"/>
      <c r="J600" s="39"/>
      <c r="K600" s="22"/>
      <c r="L600" s="11"/>
      <c r="M600" s="11"/>
      <c r="N600" s="11"/>
      <c r="O600" s="11"/>
      <c r="P600" s="11"/>
      <c r="Q600" s="23"/>
      <c r="R600" s="24"/>
      <c r="S600" s="24"/>
      <c r="T600" s="22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  <c r="CN600" s="11"/>
      <c r="CO600" s="11"/>
      <c r="CP600" s="11"/>
      <c r="CQ600" s="11"/>
      <c r="CR600" s="11"/>
      <c r="CS600" s="11"/>
      <c r="CT600" s="11"/>
      <c r="CU600" s="104"/>
      <c r="CV600" s="11"/>
      <c r="CW600" s="11"/>
      <c r="CX600" s="11"/>
      <c r="CY600" s="11"/>
      <c r="CZ600" s="11"/>
      <c r="DA600" s="11"/>
      <c r="DB600" s="11"/>
      <c r="DC600" s="11"/>
      <c r="DD600" s="11"/>
      <c r="DE600" s="11"/>
      <c r="DF600" s="11"/>
      <c r="DG600" s="11"/>
      <c r="DH600" s="11"/>
      <c r="DI600" s="11"/>
      <c r="DJ600" s="11"/>
      <c r="DK600" s="11"/>
      <c r="DL600" s="11"/>
      <c r="DM600" s="11"/>
      <c r="DN600" s="11"/>
      <c r="DO600" s="11"/>
      <c r="DP600" s="11"/>
      <c r="DQ600" s="11"/>
    </row>
    <row r="601" spans="1:121" ht="12.75" customHeight="1">
      <c r="A601" s="8"/>
      <c r="B601" s="29"/>
      <c r="C601" s="28"/>
      <c r="D601" s="9"/>
      <c r="E601" s="10"/>
      <c r="F601" s="11"/>
      <c r="G601" s="25"/>
      <c r="H601" s="26"/>
      <c r="I601" s="27"/>
      <c r="J601" s="39"/>
      <c r="K601" s="22"/>
      <c r="L601" s="11"/>
      <c r="M601" s="11"/>
      <c r="N601" s="11"/>
      <c r="O601" s="11"/>
      <c r="P601" s="11"/>
      <c r="Q601" s="23"/>
      <c r="R601" s="24"/>
      <c r="S601" s="24"/>
      <c r="T601" s="22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  <c r="CN601" s="11"/>
      <c r="CO601" s="11"/>
      <c r="CP601" s="11"/>
      <c r="CQ601" s="11"/>
      <c r="CR601" s="11"/>
      <c r="CS601" s="11"/>
      <c r="CT601" s="11"/>
      <c r="CU601" s="104"/>
      <c r="CV601" s="11"/>
      <c r="CW601" s="11"/>
      <c r="CX601" s="11"/>
      <c r="CY601" s="11"/>
      <c r="CZ601" s="11"/>
      <c r="DA601" s="11"/>
      <c r="DB601" s="11"/>
      <c r="DC601" s="11"/>
      <c r="DD601" s="11"/>
      <c r="DE601" s="11"/>
      <c r="DF601" s="11"/>
      <c r="DG601" s="11"/>
      <c r="DH601" s="11"/>
      <c r="DI601" s="11"/>
      <c r="DJ601" s="11"/>
      <c r="DK601" s="11"/>
      <c r="DL601" s="11"/>
      <c r="DM601" s="11"/>
      <c r="DN601" s="11"/>
      <c r="DO601" s="11"/>
      <c r="DP601" s="11"/>
      <c r="DQ601" s="11"/>
    </row>
    <row r="602" spans="1:121" ht="12.75" customHeight="1">
      <c r="A602" s="8"/>
      <c r="B602" s="29"/>
      <c r="C602" s="28"/>
      <c r="D602" s="9"/>
      <c r="E602" s="10"/>
      <c r="F602" s="11"/>
      <c r="G602" s="25"/>
      <c r="H602" s="26"/>
      <c r="I602" s="27"/>
      <c r="J602" s="39"/>
      <c r="K602" s="22"/>
      <c r="L602" s="11"/>
      <c r="M602" s="11"/>
      <c r="N602" s="11"/>
      <c r="O602" s="11"/>
      <c r="P602" s="11"/>
      <c r="Q602" s="23"/>
      <c r="R602" s="24"/>
      <c r="S602" s="24"/>
      <c r="T602" s="22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1"/>
      <c r="CP602" s="11"/>
      <c r="CQ602" s="11"/>
      <c r="CR602" s="11"/>
      <c r="CS602" s="11"/>
      <c r="CT602" s="11"/>
      <c r="CU602" s="104"/>
      <c r="CV602" s="11"/>
      <c r="CW602" s="11"/>
      <c r="CX602" s="11"/>
      <c r="CY602" s="11"/>
      <c r="CZ602" s="11"/>
      <c r="DA602" s="11"/>
      <c r="DB602" s="11"/>
      <c r="DC602" s="11"/>
      <c r="DD602" s="11"/>
      <c r="DE602" s="11"/>
      <c r="DF602" s="11"/>
      <c r="DG602" s="11"/>
      <c r="DH602" s="11"/>
      <c r="DI602" s="11"/>
      <c r="DJ602" s="11"/>
      <c r="DK602" s="11"/>
      <c r="DL602" s="11"/>
      <c r="DM602" s="11"/>
      <c r="DN602" s="11"/>
      <c r="DO602" s="11"/>
      <c r="DP602" s="11"/>
      <c r="DQ602" s="11"/>
    </row>
    <row r="603" spans="1:121" ht="12.75" customHeight="1">
      <c r="A603" s="8"/>
      <c r="B603" s="29"/>
      <c r="C603" s="28"/>
      <c r="D603" s="9"/>
      <c r="E603" s="10"/>
      <c r="F603" s="11"/>
      <c r="G603" s="25"/>
      <c r="H603" s="26"/>
      <c r="I603" s="27"/>
      <c r="J603" s="39"/>
      <c r="K603" s="22"/>
      <c r="L603" s="11"/>
      <c r="M603" s="11"/>
      <c r="N603" s="11"/>
      <c r="O603" s="11"/>
      <c r="P603" s="11"/>
      <c r="Q603" s="23"/>
      <c r="R603" s="24"/>
      <c r="S603" s="24"/>
      <c r="T603" s="22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  <c r="CR603" s="11"/>
      <c r="CS603" s="11"/>
      <c r="CT603" s="11"/>
      <c r="CU603" s="104"/>
      <c r="CV603" s="11"/>
      <c r="CW603" s="11"/>
      <c r="CX603" s="11"/>
      <c r="CY603" s="11"/>
      <c r="CZ603" s="11"/>
      <c r="DA603" s="11"/>
      <c r="DB603" s="11"/>
      <c r="DC603" s="11"/>
      <c r="DD603" s="11"/>
      <c r="DE603" s="11"/>
      <c r="DF603" s="11"/>
      <c r="DG603" s="11"/>
      <c r="DH603" s="11"/>
      <c r="DI603" s="11"/>
      <c r="DJ603" s="11"/>
      <c r="DK603" s="11"/>
      <c r="DL603" s="11"/>
      <c r="DM603" s="11"/>
      <c r="DN603" s="11"/>
      <c r="DO603" s="11"/>
      <c r="DP603" s="11"/>
      <c r="DQ603" s="11"/>
    </row>
    <row r="604" spans="1:121" ht="12.75" customHeight="1">
      <c r="A604" s="8"/>
      <c r="B604" s="29"/>
      <c r="C604" s="28"/>
      <c r="D604" s="9"/>
      <c r="E604" s="10"/>
      <c r="F604" s="11"/>
      <c r="G604" s="25"/>
      <c r="H604" s="26"/>
      <c r="I604" s="27"/>
      <c r="J604" s="39"/>
      <c r="K604" s="22"/>
      <c r="L604" s="11"/>
      <c r="M604" s="11"/>
      <c r="N604" s="11"/>
      <c r="O604" s="11"/>
      <c r="P604" s="11"/>
      <c r="Q604" s="23"/>
      <c r="R604" s="24"/>
      <c r="S604" s="24"/>
      <c r="T604" s="22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1"/>
      <c r="CN604" s="11"/>
      <c r="CO604" s="11"/>
      <c r="CP604" s="11"/>
      <c r="CQ604" s="11"/>
      <c r="CR604" s="11"/>
      <c r="CS604" s="11"/>
      <c r="CT604" s="11"/>
      <c r="CU604" s="104"/>
      <c r="CV604" s="11"/>
      <c r="CW604" s="11"/>
      <c r="CX604" s="11"/>
      <c r="CY604" s="11"/>
      <c r="CZ604" s="11"/>
      <c r="DA604" s="11"/>
      <c r="DB604" s="11"/>
      <c r="DC604" s="11"/>
      <c r="DD604" s="11"/>
      <c r="DE604" s="11"/>
      <c r="DF604" s="11"/>
      <c r="DG604" s="11"/>
      <c r="DH604" s="11"/>
      <c r="DI604" s="11"/>
      <c r="DJ604" s="11"/>
      <c r="DK604" s="11"/>
      <c r="DL604" s="11"/>
      <c r="DM604" s="11"/>
      <c r="DN604" s="11"/>
      <c r="DO604" s="11"/>
      <c r="DP604" s="11"/>
      <c r="DQ604" s="11"/>
    </row>
    <row r="605" spans="1:121" ht="12.75" customHeight="1">
      <c r="A605" s="8"/>
      <c r="B605" s="29"/>
      <c r="C605" s="28"/>
      <c r="D605" s="9"/>
      <c r="E605" s="10"/>
      <c r="F605" s="11"/>
      <c r="G605" s="25"/>
      <c r="H605" s="26"/>
      <c r="I605" s="27"/>
      <c r="J605" s="39"/>
      <c r="K605" s="22"/>
      <c r="L605" s="11"/>
      <c r="M605" s="11"/>
      <c r="N605" s="11"/>
      <c r="O605" s="11"/>
      <c r="P605" s="11"/>
      <c r="Q605" s="23"/>
      <c r="R605" s="24"/>
      <c r="S605" s="24"/>
      <c r="T605" s="22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1"/>
      <c r="CL605" s="11"/>
      <c r="CM605" s="11"/>
      <c r="CN605" s="11"/>
      <c r="CO605" s="11"/>
      <c r="CP605" s="11"/>
      <c r="CQ605" s="11"/>
      <c r="CR605" s="11"/>
      <c r="CS605" s="11"/>
      <c r="CT605" s="11"/>
      <c r="CU605" s="104"/>
      <c r="CV605" s="11"/>
      <c r="CW605" s="11"/>
      <c r="CX605" s="11"/>
      <c r="CY605" s="11"/>
      <c r="CZ605" s="11"/>
      <c r="DA605" s="11"/>
      <c r="DB605" s="11"/>
      <c r="DC605" s="11"/>
      <c r="DD605" s="11"/>
      <c r="DE605" s="11"/>
      <c r="DF605" s="11"/>
      <c r="DG605" s="11"/>
      <c r="DH605" s="11"/>
      <c r="DI605" s="11"/>
      <c r="DJ605" s="11"/>
      <c r="DK605" s="11"/>
      <c r="DL605" s="11"/>
      <c r="DM605" s="11"/>
      <c r="DN605" s="11"/>
      <c r="DO605" s="11"/>
      <c r="DP605" s="11"/>
      <c r="DQ605" s="11"/>
    </row>
    <row r="606" spans="1:121" ht="12.75" customHeight="1">
      <c r="A606" s="8"/>
      <c r="B606" s="29"/>
      <c r="C606" s="28"/>
      <c r="D606" s="9"/>
      <c r="E606" s="10"/>
      <c r="F606" s="11"/>
      <c r="G606" s="25"/>
      <c r="H606" s="26"/>
      <c r="I606" s="27"/>
      <c r="J606" s="39"/>
      <c r="K606" s="22"/>
      <c r="L606" s="11"/>
      <c r="M606" s="11"/>
      <c r="N606" s="11"/>
      <c r="O606" s="11"/>
      <c r="P606" s="11"/>
      <c r="Q606" s="23"/>
      <c r="R606" s="24"/>
      <c r="S606" s="24"/>
      <c r="T606" s="22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1"/>
      <c r="CL606" s="11"/>
      <c r="CM606" s="11"/>
      <c r="CN606" s="11"/>
      <c r="CO606" s="11"/>
      <c r="CP606" s="11"/>
      <c r="CQ606" s="11"/>
      <c r="CR606" s="11"/>
      <c r="CS606" s="11"/>
      <c r="CT606" s="11"/>
      <c r="CU606" s="104"/>
      <c r="CV606" s="11"/>
      <c r="CW606" s="11"/>
      <c r="CX606" s="11"/>
      <c r="CY606" s="11"/>
      <c r="CZ606" s="11"/>
      <c r="DA606" s="11"/>
      <c r="DB606" s="11"/>
      <c r="DC606" s="11"/>
      <c r="DD606" s="11"/>
      <c r="DE606" s="11"/>
      <c r="DF606" s="11"/>
      <c r="DG606" s="11"/>
      <c r="DH606" s="11"/>
      <c r="DI606" s="11"/>
      <c r="DJ606" s="11"/>
      <c r="DK606" s="11"/>
      <c r="DL606" s="11"/>
      <c r="DM606" s="11"/>
      <c r="DN606" s="11"/>
      <c r="DO606" s="11"/>
      <c r="DP606" s="11"/>
      <c r="DQ606" s="11"/>
    </row>
    <row r="607" spans="1:121" ht="12.75" customHeight="1">
      <c r="A607" s="8"/>
      <c r="B607" s="29"/>
      <c r="C607" s="28"/>
      <c r="D607" s="9"/>
      <c r="E607" s="10"/>
      <c r="F607" s="11"/>
      <c r="G607" s="25"/>
      <c r="H607" s="26"/>
      <c r="I607" s="27"/>
      <c r="J607" s="39"/>
      <c r="K607" s="22"/>
      <c r="L607" s="11"/>
      <c r="M607" s="11"/>
      <c r="N607" s="11"/>
      <c r="O607" s="11"/>
      <c r="P607" s="11"/>
      <c r="Q607" s="23"/>
      <c r="R607" s="24"/>
      <c r="S607" s="24"/>
      <c r="T607" s="22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1"/>
      <c r="CL607" s="11"/>
      <c r="CM607" s="11"/>
      <c r="CN607" s="11"/>
      <c r="CO607" s="11"/>
      <c r="CP607" s="11"/>
      <c r="CQ607" s="11"/>
      <c r="CR607" s="11"/>
      <c r="CS607" s="11"/>
      <c r="CT607" s="11"/>
      <c r="CU607" s="104"/>
      <c r="CV607" s="11"/>
      <c r="CW607" s="11"/>
      <c r="CX607" s="11"/>
      <c r="CY607" s="11"/>
      <c r="CZ607" s="11"/>
      <c r="DA607" s="11"/>
      <c r="DB607" s="11"/>
      <c r="DC607" s="11"/>
      <c r="DD607" s="11"/>
      <c r="DE607" s="11"/>
      <c r="DF607" s="11"/>
      <c r="DG607" s="11"/>
      <c r="DH607" s="11"/>
      <c r="DI607" s="11"/>
      <c r="DJ607" s="11"/>
      <c r="DK607" s="11"/>
      <c r="DL607" s="11"/>
      <c r="DM607" s="11"/>
      <c r="DN607" s="11"/>
      <c r="DO607" s="11"/>
      <c r="DP607" s="11"/>
      <c r="DQ607" s="11"/>
    </row>
    <row r="608" spans="1:121" ht="12.75" customHeight="1">
      <c r="A608" s="8"/>
      <c r="B608" s="29"/>
      <c r="C608" s="28"/>
      <c r="D608" s="9"/>
      <c r="E608" s="10"/>
      <c r="F608" s="11"/>
      <c r="G608" s="25"/>
      <c r="H608" s="26"/>
      <c r="I608" s="27"/>
      <c r="J608" s="39"/>
      <c r="K608" s="22"/>
      <c r="L608" s="11"/>
      <c r="M608" s="11"/>
      <c r="N608" s="11"/>
      <c r="O608" s="11"/>
      <c r="P608" s="11"/>
      <c r="Q608" s="23"/>
      <c r="R608" s="24"/>
      <c r="S608" s="24"/>
      <c r="T608" s="22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1"/>
      <c r="CL608" s="11"/>
      <c r="CM608" s="11"/>
      <c r="CN608" s="11"/>
      <c r="CO608" s="11"/>
      <c r="CP608" s="11"/>
      <c r="CQ608" s="11"/>
      <c r="CR608" s="11"/>
      <c r="CS608" s="11"/>
      <c r="CT608" s="11"/>
      <c r="CU608" s="104"/>
      <c r="CV608" s="11"/>
      <c r="CW608" s="11"/>
      <c r="CX608" s="11"/>
      <c r="CY608" s="11"/>
      <c r="CZ608" s="11"/>
      <c r="DA608" s="11"/>
      <c r="DB608" s="11"/>
      <c r="DC608" s="11"/>
      <c r="DD608" s="11"/>
      <c r="DE608" s="11"/>
      <c r="DF608" s="11"/>
      <c r="DG608" s="11"/>
      <c r="DH608" s="11"/>
      <c r="DI608" s="11"/>
      <c r="DJ608" s="11"/>
      <c r="DK608" s="11"/>
      <c r="DL608" s="11"/>
      <c r="DM608" s="11"/>
      <c r="DN608" s="11"/>
      <c r="DO608" s="11"/>
      <c r="DP608" s="11"/>
      <c r="DQ608" s="11"/>
    </row>
    <row r="609" spans="1:121" ht="12.75" customHeight="1">
      <c r="A609" s="8"/>
      <c r="B609" s="29"/>
      <c r="C609" s="28"/>
      <c r="D609" s="9"/>
      <c r="E609" s="10"/>
      <c r="F609" s="11"/>
      <c r="G609" s="25"/>
      <c r="H609" s="26"/>
      <c r="I609" s="27"/>
      <c r="J609" s="39"/>
      <c r="K609" s="22"/>
      <c r="L609" s="11"/>
      <c r="M609" s="11"/>
      <c r="N609" s="11"/>
      <c r="O609" s="11"/>
      <c r="P609" s="11"/>
      <c r="Q609" s="23"/>
      <c r="R609" s="24"/>
      <c r="S609" s="24"/>
      <c r="T609" s="22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1"/>
      <c r="CL609" s="11"/>
      <c r="CM609" s="11"/>
      <c r="CN609" s="11"/>
      <c r="CO609" s="11"/>
      <c r="CP609" s="11"/>
      <c r="CQ609" s="11"/>
      <c r="CR609" s="11"/>
      <c r="CS609" s="11"/>
      <c r="CT609" s="11"/>
      <c r="CU609" s="104"/>
      <c r="CV609" s="11"/>
      <c r="CW609" s="11"/>
      <c r="CX609" s="11"/>
      <c r="CY609" s="11"/>
      <c r="CZ609" s="11"/>
      <c r="DA609" s="11"/>
      <c r="DB609" s="11"/>
      <c r="DC609" s="11"/>
      <c r="DD609" s="11"/>
      <c r="DE609" s="11"/>
      <c r="DF609" s="11"/>
      <c r="DG609" s="11"/>
      <c r="DH609" s="11"/>
      <c r="DI609" s="11"/>
      <c r="DJ609" s="11"/>
      <c r="DK609" s="11"/>
      <c r="DL609" s="11"/>
      <c r="DM609" s="11"/>
      <c r="DN609" s="11"/>
      <c r="DO609" s="11"/>
      <c r="DP609" s="11"/>
      <c r="DQ609" s="11"/>
    </row>
    <row r="610" spans="1:121" ht="12.75" customHeight="1">
      <c r="A610" s="8"/>
      <c r="B610" s="29"/>
      <c r="C610" s="28"/>
      <c r="D610" s="9"/>
      <c r="E610" s="10"/>
      <c r="F610" s="11"/>
      <c r="G610" s="25"/>
      <c r="H610" s="26"/>
      <c r="I610" s="27"/>
      <c r="J610" s="39"/>
      <c r="K610" s="22"/>
      <c r="L610" s="11"/>
      <c r="M610" s="11"/>
      <c r="N610" s="11"/>
      <c r="O610" s="11"/>
      <c r="P610" s="11"/>
      <c r="Q610" s="23"/>
      <c r="R610" s="24"/>
      <c r="S610" s="24"/>
      <c r="T610" s="22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1"/>
      <c r="CN610" s="11"/>
      <c r="CO610" s="11"/>
      <c r="CP610" s="11"/>
      <c r="CQ610" s="11"/>
      <c r="CR610" s="11"/>
      <c r="CS610" s="11"/>
      <c r="CT610" s="11"/>
      <c r="CU610" s="104"/>
      <c r="CV610" s="11"/>
      <c r="CW610" s="11"/>
      <c r="CX610" s="11"/>
      <c r="CY610" s="11"/>
      <c r="CZ610" s="11"/>
      <c r="DA610" s="11"/>
      <c r="DB610" s="11"/>
      <c r="DC610" s="11"/>
      <c r="DD610" s="11"/>
      <c r="DE610" s="11"/>
      <c r="DF610" s="11"/>
      <c r="DG610" s="11"/>
      <c r="DH610" s="11"/>
      <c r="DI610" s="11"/>
      <c r="DJ610" s="11"/>
      <c r="DK610" s="11"/>
      <c r="DL610" s="11"/>
      <c r="DM610" s="11"/>
      <c r="DN610" s="11"/>
      <c r="DO610" s="11"/>
      <c r="DP610" s="11"/>
      <c r="DQ610" s="11"/>
    </row>
    <row r="611" spans="1:121" ht="12.75" customHeight="1">
      <c r="A611" s="8"/>
      <c r="B611" s="29"/>
      <c r="C611" s="28"/>
      <c r="D611" s="9"/>
      <c r="E611" s="10"/>
      <c r="F611" s="11"/>
      <c r="G611" s="25"/>
      <c r="H611" s="26"/>
      <c r="I611" s="27"/>
      <c r="J611" s="39"/>
      <c r="K611" s="22"/>
      <c r="L611" s="11"/>
      <c r="M611" s="11"/>
      <c r="N611" s="11"/>
      <c r="O611" s="11"/>
      <c r="P611" s="11"/>
      <c r="Q611" s="23"/>
      <c r="R611" s="24"/>
      <c r="S611" s="24"/>
      <c r="T611" s="22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1"/>
      <c r="CI611" s="11"/>
      <c r="CJ611" s="11"/>
      <c r="CK611" s="11"/>
      <c r="CL611" s="11"/>
      <c r="CM611" s="11"/>
      <c r="CN611" s="11"/>
      <c r="CO611" s="11"/>
      <c r="CP611" s="11"/>
      <c r="CQ611" s="11"/>
      <c r="CR611" s="11"/>
      <c r="CS611" s="11"/>
      <c r="CT611" s="11"/>
      <c r="CU611" s="104"/>
      <c r="CV611" s="11"/>
      <c r="CW611" s="11"/>
      <c r="CX611" s="11"/>
      <c r="CY611" s="11"/>
      <c r="CZ611" s="11"/>
      <c r="DA611" s="11"/>
      <c r="DB611" s="11"/>
      <c r="DC611" s="11"/>
      <c r="DD611" s="11"/>
      <c r="DE611" s="11"/>
      <c r="DF611" s="11"/>
      <c r="DG611" s="11"/>
      <c r="DH611" s="11"/>
      <c r="DI611" s="11"/>
      <c r="DJ611" s="11"/>
      <c r="DK611" s="11"/>
      <c r="DL611" s="11"/>
      <c r="DM611" s="11"/>
      <c r="DN611" s="11"/>
      <c r="DO611" s="11"/>
      <c r="DP611" s="11"/>
      <c r="DQ611" s="11"/>
    </row>
    <row r="612" spans="1:121" ht="12.75" customHeight="1">
      <c r="A612" s="8"/>
      <c r="B612" s="29"/>
      <c r="C612" s="28"/>
      <c r="D612" s="9"/>
      <c r="E612" s="10"/>
      <c r="F612" s="11"/>
      <c r="G612" s="25"/>
      <c r="H612" s="26"/>
      <c r="I612" s="27"/>
      <c r="J612" s="39"/>
      <c r="K612" s="22"/>
      <c r="L612" s="11"/>
      <c r="M612" s="11"/>
      <c r="N612" s="11"/>
      <c r="O612" s="11"/>
      <c r="P612" s="11"/>
      <c r="Q612" s="23"/>
      <c r="R612" s="24"/>
      <c r="S612" s="24"/>
      <c r="T612" s="22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1"/>
      <c r="CN612" s="11"/>
      <c r="CO612" s="11"/>
      <c r="CP612" s="11"/>
      <c r="CQ612" s="11"/>
      <c r="CR612" s="11"/>
      <c r="CS612" s="11"/>
      <c r="CT612" s="11"/>
      <c r="CU612" s="104"/>
      <c r="CV612" s="11"/>
      <c r="CW612" s="11"/>
      <c r="CX612" s="11"/>
      <c r="CY612" s="11"/>
      <c r="CZ612" s="11"/>
      <c r="DA612" s="11"/>
      <c r="DB612" s="11"/>
      <c r="DC612" s="11"/>
      <c r="DD612" s="11"/>
      <c r="DE612" s="11"/>
      <c r="DF612" s="11"/>
      <c r="DG612" s="11"/>
      <c r="DH612" s="11"/>
      <c r="DI612" s="11"/>
      <c r="DJ612" s="11"/>
      <c r="DK612" s="11"/>
      <c r="DL612" s="11"/>
      <c r="DM612" s="11"/>
      <c r="DN612" s="11"/>
      <c r="DO612" s="11"/>
      <c r="DP612" s="11"/>
      <c r="DQ612" s="11"/>
    </row>
    <row r="613" spans="1:121" ht="12.75" customHeight="1">
      <c r="A613" s="8"/>
      <c r="B613" s="29"/>
      <c r="C613" s="28"/>
      <c r="D613" s="9"/>
      <c r="E613" s="10"/>
      <c r="F613" s="11"/>
      <c r="G613" s="25"/>
      <c r="H613" s="26"/>
      <c r="I613" s="27"/>
      <c r="J613" s="39"/>
      <c r="K613" s="22"/>
      <c r="L613" s="11"/>
      <c r="M613" s="11"/>
      <c r="N613" s="11"/>
      <c r="O613" s="11"/>
      <c r="P613" s="11"/>
      <c r="Q613" s="23"/>
      <c r="R613" s="24"/>
      <c r="S613" s="24"/>
      <c r="T613" s="22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1"/>
      <c r="CL613" s="11"/>
      <c r="CM613" s="11"/>
      <c r="CN613" s="11"/>
      <c r="CO613" s="11"/>
      <c r="CP613" s="11"/>
      <c r="CQ613" s="11"/>
      <c r="CR613" s="11"/>
      <c r="CS613" s="11"/>
      <c r="CT613" s="11"/>
      <c r="CU613" s="104"/>
      <c r="CV613" s="11"/>
      <c r="CW613" s="11"/>
      <c r="CX613" s="11"/>
      <c r="CY613" s="11"/>
      <c r="CZ613" s="11"/>
      <c r="DA613" s="11"/>
      <c r="DB613" s="11"/>
      <c r="DC613" s="11"/>
      <c r="DD613" s="11"/>
      <c r="DE613" s="11"/>
      <c r="DF613" s="11"/>
      <c r="DG613" s="11"/>
      <c r="DH613" s="11"/>
      <c r="DI613" s="11"/>
      <c r="DJ613" s="11"/>
      <c r="DK613" s="11"/>
      <c r="DL613" s="11"/>
      <c r="DM613" s="11"/>
      <c r="DN613" s="11"/>
      <c r="DO613" s="11"/>
      <c r="DP613" s="11"/>
      <c r="DQ613" s="11"/>
    </row>
    <row r="614" spans="1:121" ht="12.75" customHeight="1">
      <c r="A614" s="8"/>
      <c r="B614" s="29"/>
      <c r="C614" s="28"/>
      <c r="D614" s="9"/>
      <c r="E614" s="10"/>
      <c r="F614" s="11"/>
      <c r="G614" s="25"/>
      <c r="H614" s="26"/>
      <c r="I614" s="27"/>
      <c r="J614" s="39"/>
      <c r="K614" s="22"/>
      <c r="L614" s="11"/>
      <c r="M614" s="11"/>
      <c r="N614" s="11"/>
      <c r="O614" s="11"/>
      <c r="P614" s="11"/>
      <c r="Q614" s="23"/>
      <c r="R614" s="24"/>
      <c r="S614" s="24"/>
      <c r="T614" s="22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1"/>
      <c r="CI614" s="11"/>
      <c r="CJ614" s="11"/>
      <c r="CK614" s="11"/>
      <c r="CL614" s="11"/>
      <c r="CM614" s="11"/>
      <c r="CN614" s="11"/>
      <c r="CO614" s="11"/>
      <c r="CP614" s="11"/>
      <c r="CQ614" s="11"/>
      <c r="CR614" s="11"/>
      <c r="CS614" s="11"/>
      <c r="CT614" s="11"/>
      <c r="CU614" s="104"/>
      <c r="CV614" s="11"/>
      <c r="CW614" s="11"/>
      <c r="CX614" s="11"/>
      <c r="CY614" s="11"/>
      <c r="CZ614" s="11"/>
      <c r="DA614" s="11"/>
      <c r="DB614" s="11"/>
      <c r="DC614" s="11"/>
      <c r="DD614" s="11"/>
      <c r="DE614" s="11"/>
      <c r="DF614" s="11"/>
      <c r="DG614" s="11"/>
      <c r="DH614" s="11"/>
      <c r="DI614" s="11"/>
      <c r="DJ614" s="11"/>
      <c r="DK614" s="11"/>
      <c r="DL614" s="11"/>
      <c r="DM614" s="11"/>
      <c r="DN614" s="11"/>
      <c r="DO614" s="11"/>
      <c r="DP614" s="11"/>
      <c r="DQ614" s="11"/>
    </row>
    <row r="615" spans="1:121" ht="12.75" customHeight="1">
      <c r="A615" s="8"/>
      <c r="B615" s="29"/>
      <c r="C615" s="28"/>
      <c r="D615" s="9"/>
      <c r="E615" s="10"/>
      <c r="F615" s="11"/>
      <c r="G615" s="25"/>
      <c r="H615" s="26"/>
      <c r="I615" s="27"/>
      <c r="J615" s="39"/>
      <c r="K615" s="22"/>
      <c r="L615" s="11"/>
      <c r="M615" s="11"/>
      <c r="N615" s="11"/>
      <c r="O615" s="11"/>
      <c r="P615" s="11"/>
      <c r="Q615" s="23"/>
      <c r="R615" s="24"/>
      <c r="S615" s="24"/>
      <c r="T615" s="22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  <c r="CH615" s="11"/>
      <c r="CI615" s="11"/>
      <c r="CJ615" s="11"/>
      <c r="CK615" s="11"/>
      <c r="CL615" s="11"/>
      <c r="CM615" s="11"/>
      <c r="CN615" s="11"/>
      <c r="CO615" s="11"/>
      <c r="CP615" s="11"/>
      <c r="CQ615" s="11"/>
      <c r="CR615" s="11"/>
      <c r="CS615" s="11"/>
      <c r="CT615" s="11"/>
      <c r="CU615" s="104"/>
      <c r="CV615" s="11"/>
      <c r="CW615" s="11"/>
      <c r="CX615" s="11"/>
      <c r="CY615" s="11"/>
      <c r="CZ615" s="11"/>
      <c r="DA615" s="11"/>
      <c r="DB615" s="11"/>
      <c r="DC615" s="11"/>
      <c r="DD615" s="11"/>
      <c r="DE615" s="11"/>
      <c r="DF615" s="11"/>
      <c r="DG615" s="11"/>
      <c r="DH615" s="11"/>
      <c r="DI615" s="11"/>
      <c r="DJ615" s="11"/>
      <c r="DK615" s="11"/>
      <c r="DL615" s="11"/>
      <c r="DM615" s="11"/>
      <c r="DN615" s="11"/>
      <c r="DO615" s="11"/>
      <c r="DP615" s="11"/>
      <c r="DQ615" s="11"/>
    </row>
    <row r="616" spans="1:121" ht="12.75" customHeight="1">
      <c r="A616" s="8"/>
      <c r="B616" s="29"/>
      <c r="C616" s="28"/>
      <c r="D616" s="9"/>
      <c r="E616" s="10"/>
      <c r="F616" s="11"/>
      <c r="G616" s="25"/>
      <c r="H616" s="26"/>
      <c r="I616" s="27"/>
      <c r="J616" s="39"/>
      <c r="K616" s="22"/>
      <c r="L616" s="11"/>
      <c r="M616" s="11"/>
      <c r="N616" s="11"/>
      <c r="O616" s="11"/>
      <c r="P616" s="11"/>
      <c r="Q616" s="23"/>
      <c r="R616" s="24"/>
      <c r="S616" s="24"/>
      <c r="T616" s="22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1"/>
      <c r="CI616" s="11"/>
      <c r="CJ616" s="11"/>
      <c r="CK616" s="11"/>
      <c r="CL616" s="11"/>
      <c r="CM616" s="11"/>
      <c r="CN616" s="11"/>
      <c r="CO616" s="11"/>
      <c r="CP616" s="11"/>
      <c r="CQ616" s="11"/>
      <c r="CR616" s="11"/>
      <c r="CS616" s="11"/>
      <c r="CT616" s="11"/>
      <c r="CU616" s="104"/>
      <c r="CV616" s="11"/>
      <c r="CW616" s="11"/>
      <c r="CX616" s="11"/>
      <c r="CY616" s="11"/>
      <c r="CZ616" s="11"/>
      <c r="DA616" s="11"/>
      <c r="DB616" s="11"/>
      <c r="DC616" s="11"/>
      <c r="DD616" s="11"/>
      <c r="DE616" s="11"/>
      <c r="DF616" s="11"/>
      <c r="DG616" s="11"/>
      <c r="DH616" s="11"/>
      <c r="DI616" s="11"/>
      <c r="DJ616" s="11"/>
      <c r="DK616" s="11"/>
      <c r="DL616" s="11"/>
      <c r="DM616" s="11"/>
      <c r="DN616" s="11"/>
      <c r="DO616" s="11"/>
      <c r="DP616" s="11"/>
      <c r="DQ616" s="11"/>
    </row>
    <row r="617" spans="1:121" ht="12.75" customHeight="1">
      <c r="A617" s="8"/>
      <c r="B617" s="29"/>
      <c r="C617" s="28"/>
      <c r="D617" s="9"/>
      <c r="E617" s="10"/>
      <c r="F617" s="11"/>
      <c r="G617" s="25"/>
      <c r="H617" s="26"/>
      <c r="I617" s="27"/>
      <c r="J617" s="39"/>
      <c r="K617" s="22"/>
      <c r="L617" s="11"/>
      <c r="M617" s="11"/>
      <c r="N617" s="11"/>
      <c r="O617" s="11"/>
      <c r="P617" s="11"/>
      <c r="Q617" s="23"/>
      <c r="R617" s="24"/>
      <c r="S617" s="24"/>
      <c r="T617" s="22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  <c r="CH617" s="11"/>
      <c r="CI617" s="11"/>
      <c r="CJ617" s="11"/>
      <c r="CK617" s="11"/>
      <c r="CL617" s="11"/>
      <c r="CM617" s="11"/>
      <c r="CN617" s="11"/>
      <c r="CO617" s="11"/>
      <c r="CP617" s="11"/>
      <c r="CQ617" s="11"/>
      <c r="CR617" s="11"/>
      <c r="CS617" s="11"/>
      <c r="CT617" s="11"/>
      <c r="CU617" s="104"/>
      <c r="CV617" s="11"/>
      <c r="CW617" s="11"/>
      <c r="CX617" s="11"/>
      <c r="CY617" s="11"/>
      <c r="CZ617" s="11"/>
      <c r="DA617" s="11"/>
      <c r="DB617" s="11"/>
      <c r="DC617" s="11"/>
      <c r="DD617" s="11"/>
      <c r="DE617" s="11"/>
      <c r="DF617" s="11"/>
      <c r="DG617" s="11"/>
      <c r="DH617" s="11"/>
      <c r="DI617" s="11"/>
      <c r="DJ617" s="11"/>
      <c r="DK617" s="11"/>
      <c r="DL617" s="11"/>
      <c r="DM617" s="11"/>
      <c r="DN617" s="11"/>
      <c r="DO617" s="11"/>
      <c r="DP617" s="11"/>
      <c r="DQ617" s="11"/>
    </row>
    <row r="618" spans="1:121" ht="12.75" customHeight="1">
      <c r="A618" s="8"/>
      <c r="B618" s="29"/>
      <c r="C618" s="28"/>
      <c r="D618" s="9"/>
      <c r="E618" s="10"/>
      <c r="F618" s="11"/>
      <c r="G618" s="25"/>
      <c r="H618" s="26"/>
      <c r="I618" s="27"/>
      <c r="J618" s="39"/>
      <c r="K618" s="22"/>
      <c r="L618" s="11"/>
      <c r="M618" s="11"/>
      <c r="N618" s="11"/>
      <c r="O618" s="11"/>
      <c r="P618" s="11"/>
      <c r="Q618" s="23"/>
      <c r="R618" s="24"/>
      <c r="S618" s="24"/>
      <c r="T618" s="22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1"/>
      <c r="CL618" s="11"/>
      <c r="CM618" s="11"/>
      <c r="CN618" s="11"/>
      <c r="CO618" s="11"/>
      <c r="CP618" s="11"/>
      <c r="CQ618" s="11"/>
      <c r="CR618" s="11"/>
      <c r="CS618" s="11"/>
      <c r="CT618" s="11"/>
      <c r="CU618" s="104"/>
      <c r="CV618" s="11"/>
      <c r="CW618" s="11"/>
      <c r="CX618" s="11"/>
      <c r="CY618" s="11"/>
      <c r="CZ618" s="11"/>
      <c r="DA618" s="11"/>
      <c r="DB618" s="11"/>
      <c r="DC618" s="11"/>
      <c r="DD618" s="11"/>
      <c r="DE618" s="11"/>
      <c r="DF618" s="11"/>
      <c r="DG618" s="11"/>
      <c r="DH618" s="11"/>
      <c r="DI618" s="11"/>
      <c r="DJ618" s="11"/>
      <c r="DK618" s="11"/>
      <c r="DL618" s="11"/>
      <c r="DM618" s="11"/>
      <c r="DN618" s="11"/>
      <c r="DO618" s="11"/>
      <c r="DP618" s="11"/>
      <c r="DQ618" s="11"/>
    </row>
    <row r="619" spans="1:121" ht="12.75" customHeight="1">
      <c r="A619" s="8"/>
      <c r="B619" s="29"/>
      <c r="C619" s="28"/>
      <c r="D619" s="9"/>
      <c r="E619" s="10"/>
      <c r="F619" s="11"/>
      <c r="G619" s="25"/>
      <c r="H619" s="26"/>
      <c r="I619" s="27"/>
      <c r="J619" s="39"/>
      <c r="K619" s="22"/>
      <c r="L619" s="11"/>
      <c r="M619" s="11"/>
      <c r="N619" s="11"/>
      <c r="O619" s="11"/>
      <c r="P619" s="11"/>
      <c r="Q619" s="23"/>
      <c r="R619" s="24"/>
      <c r="S619" s="24"/>
      <c r="T619" s="22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1"/>
      <c r="CL619" s="11"/>
      <c r="CM619" s="11"/>
      <c r="CN619" s="11"/>
      <c r="CO619" s="11"/>
      <c r="CP619" s="11"/>
      <c r="CQ619" s="11"/>
      <c r="CR619" s="11"/>
      <c r="CS619" s="11"/>
      <c r="CT619" s="11"/>
      <c r="CU619" s="104"/>
      <c r="CV619" s="11"/>
      <c r="CW619" s="11"/>
      <c r="CX619" s="11"/>
      <c r="CY619" s="11"/>
      <c r="CZ619" s="11"/>
      <c r="DA619" s="11"/>
      <c r="DB619" s="11"/>
      <c r="DC619" s="11"/>
      <c r="DD619" s="11"/>
      <c r="DE619" s="11"/>
      <c r="DF619" s="11"/>
      <c r="DG619" s="11"/>
      <c r="DH619" s="11"/>
      <c r="DI619" s="11"/>
      <c r="DJ619" s="11"/>
      <c r="DK619" s="11"/>
      <c r="DL619" s="11"/>
      <c r="DM619" s="11"/>
      <c r="DN619" s="11"/>
      <c r="DO619" s="11"/>
      <c r="DP619" s="11"/>
      <c r="DQ619" s="11"/>
    </row>
    <row r="620" spans="1:121" ht="12.75" customHeight="1">
      <c r="A620" s="8"/>
      <c r="B620" s="29"/>
      <c r="C620" s="28"/>
      <c r="D620" s="9"/>
      <c r="E620" s="10"/>
      <c r="F620" s="11"/>
      <c r="G620" s="25"/>
      <c r="H620" s="26"/>
      <c r="I620" s="27"/>
      <c r="J620" s="39"/>
      <c r="K620" s="22"/>
      <c r="L620" s="11"/>
      <c r="M620" s="11"/>
      <c r="N620" s="11"/>
      <c r="O620" s="11"/>
      <c r="P620" s="11"/>
      <c r="Q620" s="23"/>
      <c r="R620" s="24"/>
      <c r="S620" s="24"/>
      <c r="T620" s="22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1"/>
      <c r="CL620" s="11"/>
      <c r="CM620" s="11"/>
      <c r="CN620" s="11"/>
      <c r="CO620" s="11"/>
      <c r="CP620" s="11"/>
      <c r="CQ620" s="11"/>
      <c r="CR620" s="11"/>
      <c r="CS620" s="11"/>
      <c r="CT620" s="11"/>
      <c r="CU620" s="104"/>
      <c r="CV620" s="11"/>
      <c r="CW620" s="11"/>
      <c r="CX620" s="11"/>
      <c r="CY620" s="11"/>
      <c r="CZ620" s="11"/>
      <c r="DA620" s="11"/>
      <c r="DB620" s="11"/>
      <c r="DC620" s="11"/>
      <c r="DD620" s="11"/>
      <c r="DE620" s="11"/>
      <c r="DF620" s="11"/>
      <c r="DG620" s="11"/>
      <c r="DH620" s="11"/>
      <c r="DI620" s="11"/>
      <c r="DJ620" s="11"/>
      <c r="DK620" s="11"/>
      <c r="DL620" s="11"/>
      <c r="DM620" s="11"/>
      <c r="DN620" s="11"/>
      <c r="DO620" s="11"/>
      <c r="DP620" s="11"/>
      <c r="DQ620" s="11"/>
    </row>
    <row r="621" spans="1:121" ht="12.75" customHeight="1">
      <c r="A621" s="8"/>
      <c r="B621" s="29"/>
      <c r="C621" s="28"/>
      <c r="D621" s="9"/>
      <c r="E621" s="10"/>
      <c r="F621" s="11"/>
      <c r="G621" s="25"/>
      <c r="H621" s="26"/>
      <c r="I621" s="27"/>
      <c r="J621" s="39"/>
      <c r="K621" s="22"/>
      <c r="L621" s="11"/>
      <c r="M621" s="11"/>
      <c r="N621" s="11"/>
      <c r="O621" s="11"/>
      <c r="P621" s="11"/>
      <c r="Q621" s="23"/>
      <c r="R621" s="24"/>
      <c r="S621" s="24"/>
      <c r="T621" s="22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1"/>
      <c r="CL621" s="11"/>
      <c r="CM621" s="11"/>
      <c r="CN621" s="11"/>
      <c r="CO621" s="11"/>
      <c r="CP621" s="11"/>
      <c r="CQ621" s="11"/>
      <c r="CR621" s="11"/>
      <c r="CS621" s="11"/>
      <c r="CT621" s="11"/>
      <c r="CU621" s="104"/>
      <c r="CV621" s="11"/>
      <c r="CW621" s="11"/>
      <c r="CX621" s="11"/>
      <c r="CY621" s="11"/>
      <c r="CZ621" s="11"/>
      <c r="DA621" s="11"/>
      <c r="DB621" s="11"/>
      <c r="DC621" s="11"/>
      <c r="DD621" s="11"/>
      <c r="DE621" s="11"/>
      <c r="DF621" s="11"/>
      <c r="DG621" s="11"/>
      <c r="DH621" s="11"/>
      <c r="DI621" s="11"/>
      <c r="DJ621" s="11"/>
      <c r="DK621" s="11"/>
      <c r="DL621" s="11"/>
      <c r="DM621" s="11"/>
      <c r="DN621" s="11"/>
      <c r="DO621" s="11"/>
      <c r="DP621" s="11"/>
      <c r="DQ621" s="11"/>
    </row>
    <row r="622" spans="1:121" ht="12.75" customHeight="1">
      <c r="A622" s="8"/>
      <c r="B622" s="29"/>
      <c r="C622" s="28"/>
      <c r="D622" s="9"/>
      <c r="E622" s="10"/>
      <c r="F622" s="11"/>
      <c r="G622" s="25"/>
      <c r="H622" s="26"/>
      <c r="I622" s="27"/>
      <c r="J622" s="39"/>
      <c r="K622" s="22"/>
      <c r="L622" s="11"/>
      <c r="M622" s="11"/>
      <c r="N622" s="11"/>
      <c r="O622" s="11"/>
      <c r="P622" s="11"/>
      <c r="Q622" s="23"/>
      <c r="R622" s="24"/>
      <c r="S622" s="24"/>
      <c r="T622" s="22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1"/>
      <c r="CL622" s="11"/>
      <c r="CM622" s="11"/>
      <c r="CN622" s="11"/>
      <c r="CO622" s="11"/>
      <c r="CP622" s="11"/>
      <c r="CQ622" s="11"/>
      <c r="CR622" s="11"/>
      <c r="CS622" s="11"/>
      <c r="CT622" s="11"/>
      <c r="CU622" s="104"/>
      <c r="CV622" s="11"/>
      <c r="CW622" s="11"/>
      <c r="CX622" s="11"/>
      <c r="CY622" s="11"/>
      <c r="CZ622" s="11"/>
      <c r="DA622" s="11"/>
      <c r="DB622" s="11"/>
      <c r="DC622" s="11"/>
      <c r="DD622" s="11"/>
      <c r="DE622" s="11"/>
      <c r="DF622" s="11"/>
      <c r="DG622" s="11"/>
      <c r="DH622" s="11"/>
      <c r="DI622" s="11"/>
      <c r="DJ622" s="11"/>
      <c r="DK622" s="11"/>
      <c r="DL622" s="11"/>
      <c r="DM622" s="11"/>
      <c r="DN622" s="11"/>
      <c r="DO622" s="11"/>
      <c r="DP622" s="11"/>
      <c r="DQ622" s="11"/>
    </row>
    <row r="623" spans="1:121" ht="12.75" customHeight="1">
      <c r="A623" s="8"/>
      <c r="B623" s="29"/>
      <c r="C623" s="28"/>
      <c r="D623" s="9"/>
      <c r="E623" s="10"/>
      <c r="F623" s="11"/>
      <c r="G623" s="25"/>
      <c r="H623" s="26"/>
      <c r="I623" s="27"/>
      <c r="J623" s="39"/>
      <c r="K623" s="22"/>
      <c r="L623" s="11"/>
      <c r="M623" s="11"/>
      <c r="N623" s="11"/>
      <c r="O623" s="11"/>
      <c r="P623" s="11"/>
      <c r="Q623" s="23"/>
      <c r="R623" s="24"/>
      <c r="S623" s="24"/>
      <c r="T623" s="22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  <c r="CH623" s="11"/>
      <c r="CI623" s="11"/>
      <c r="CJ623" s="11"/>
      <c r="CK623" s="11"/>
      <c r="CL623" s="11"/>
      <c r="CM623" s="11"/>
      <c r="CN623" s="11"/>
      <c r="CO623" s="11"/>
      <c r="CP623" s="11"/>
      <c r="CQ623" s="11"/>
      <c r="CR623" s="11"/>
      <c r="CS623" s="11"/>
      <c r="CT623" s="11"/>
      <c r="CU623" s="104"/>
      <c r="CV623" s="11"/>
      <c r="CW623" s="11"/>
      <c r="CX623" s="11"/>
      <c r="CY623" s="11"/>
      <c r="CZ623" s="11"/>
      <c r="DA623" s="11"/>
      <c r="DB623" s="11"/>
      <c r="DC623" s="11"/>
      <c r="DD623" s="11"/>
      <c r="DE623" s="11"/>
      <c r="DF623" s="11"/>
      <c r="DG623" s="11"/>
      <c r="DH623" s="11"/>
      <c r="DI623" s="11"/>
      <c r="DJ623" s="11"/>
      <c r="DK623" s="11"/>
      <c r="DL623" s="11"/>
      <c r="DM623" s="11"/>
      <c r="DN623" s="11"/>
      <c r="DO623" s="11"/>
      <c r="DP623" s="11"/>
      <c r="DQ623" s="11"/>
    </row>
    <row r="624" spans="1:121" ht="12.75" customHeight="1">
      <c r="A624" s="8"/>
      <c r="B624" s="29"/>
      <c r="C624" s="28"/>
      <c r="D624" s="9"/>
      <c r="E624" s="10"/>
      <c r="F624" s="11"/>
      <c r="G624" s="25"/>
      <c r="H624" s="26"/>
      <c r="I624" s="27"/>
      <c r="J624" s="39"/>
      <c r="K624" s="22"/>
      <c r="L624" s="11"/>
      <c r="M624" s="11"/>
      <c r="N624" s="11"/>
      <c r="O624" s="11"/>
      <c r="P624" s="11"/>
      <c r="Q624" s="23"/>
      <c r="R624" s="24"/>
      <c r="S624" s="24"/>
      <c r="T624" s="22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1"/>
      <c r="CL624" s="11"/>
      <c r="CM624" s="11"/>
      <c r="CN624" s="11"/>
      <c r="CO624" s="11"/>
      <c r="CP624" s="11"/>
      <c r="CQ624" s="11"/>
      <c r="CR624" s="11"/>
      <c r="CS624" s="11"/>
      <c r="CT624" s="11"/>
      <c r="CU624" s="104"/>
      <c r="CV624" s="11"/>
      <c r="CW624" s="11"/>
      <c r="CX624" s="11"/>
      <c r="CY624" s="11"/>
      <c r="CZ624" s="11"/>
      <c r="DA624" s="11"/>
      <c r="DB624" s="11"/>
      <c r="DC624" s="11"/>
      <c r="DD624" s="11"/>
      <c r="DE624" s="11"/>
      <c r="DF624" s="11"/>
      <c r="DG624" s="11"/>
      <c r="DH624" s="11"/>
      <c r="DI624" s="11"/>
      <c r="DJ624" s="11"/>
      <c r="DK624" s="11"/>
      <c r="DL624" s="11"/>
      <c r="DM624" s="11"/>
      <c r="DN624" s="11"/>
      <c r="DO624" s="11"/>
      <c r="DP624" s="11"/>
      <c r="DQ624" s="11"/>
    </row>
    <row r="625" spans="1:121" ht="12.75" customHeight="1">
      <c r="A625" s="8"/>
      <c r="B625" s="29"/>
      <c r="C625" s="28"/>
      <c r="D625" s="9"/>
      <c r="E625" s="10"/>
      <c r="F625" s="11"/>
      <c r="G625" s="25"/>
      <c r="H625" s="26"/>
      <c r="I625" s="27"/>
      <c r="J625" s="39"/>
      <c r="K625" s="22"/>
      <c r="L625" s="11"/>
      <c r="M625" s="11"/>
      <c r="N625" s="11"/>
      <c r="O625" s="11"/>
      <c r="P625" s="11"/>
      <c r="Q625" s="23"/>
      <c r="R625" s="24"/>
      <c r="S625" s="24"/>
      <c r="T625" s="22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1"/>
      <c r="CL625" s="11"/>
      <c r="CM625" s="11"/>
      <c r="CN625" s="11"/>
      <c r="CO625" s="11"/>
      <c r="CP625" s="11"/>
      <c r="CQ625" s="11"/>
      <c r="CR625" s="11"/>
      <c r="CS625" s="11"/>
      <c r="CT625" s="11"/>
      <c r="CU625" s="104"/>
      <c r="CV625" s="11"/>
      <c r="CW625" s="11"/>
      <c r="CX625" s="11"/>
      <c r="CY625" s="11"/>
      <c r="CZ625" s="11"/>
      <c r="DA625" s="11"/>
      <c r="DB625" s="11"/>
      <c r="DC625" s="11"/>
      <c r="DD625" s="11"/>
      <c r="DE625" s="11"/>
      <c r="DF625" s="11"/>
      <c r="DG625" s="11"/>
      <c r="DH625" s="11"/>
      <c r="DI625" s="11"/>
      <c r="DJ625" s="11"/>
      <c r="DK625" s="11"/>
      <c r="DL625" s="11"/>
      <c r="DM625" s="11"/>
      <c r="DN625" s="11"/>
      <c r="DO625" s="11"/>
      <c r="DP625" s="11"/>
      <c r="DQ625" s="11"/>
    </row>
    <row r="626" spans="1:121" ht="12.75" customHeight="1">
      <c r="A626" s="8"/>
      <c r="B626" s="29"/>
      <c r="C626" s="28"/>
      <c r="D626" s="9"/>
      <c r="E626" s="10"/>
      <c r="F626" s="11"/>
      <c r="G626" s="25"/>
      <c r="H626" s="26"/>
      <c r="I626" s="27"/>
      <c r="J626" s="39"/>
      <c r="K626" s="22"/>
      <c r="L626" s="11"/>
      <c r="M626" s="11"/>
      <c r="N626" s="11"/>
      <c r="O626" s="11"/>
      <c r="P626" s="11"/>
      <c r="Q626" s="23"/>
      <c r="R626" s="24"/>
      <c r="S626" s="24"/>
      <c r="T626" s="22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1"/>
      <c r="CL626" s="11"/>
      <c r="CM626" s="11"/>
      <c r="CN626" s="11"/>
      <c r="CO626" s="11"/>
      <c r="CP626" s="11"/>
      <c r="CQ626" s="11"/>
      <c r="CR626" s="11"/>
      <c r="CS626" s="11"/>
      <c r="CT626" s="11"/>
      <c r="CU626" s="104"/>
      <c r="CV626" s="11"/>
      <c r="CW626" s="11"/>
      <c r="CX626" s="11"/>
      <c r="CY626" s="11"/>
      <c r="CZ626" s="11"/>
      <c r="DA626" s="11"/>
      <c r="DB626" s="11"/>
      <c r="DC626" s="11"/>
      <c r="DD626" s="11"/>
      <c r="DE626" s="11"/>
      <c r="DF626" s="11"/>
      <c r="DG626" s="11"/>
      <c r="DH626" s="11"/>
      <c r="DI626" s="11"/>
      <c r="DJ626" s="11"/>
      <c r="DK626" s="11"/>
      <c r="DL626" s="11"/>
      <c r="DM626" s="11"/>
      <c r="DN626" s="11"/>
      <c r="DO626" s="11"/>
      <c r="DP626" s="11"/>
      <c r="DQ626" s="11"/>
    </row>
    <row r="627" spans="1:121" ht="12.75" customHeight="1">
      <c r="A627" s="8"/>
      <c r="B627" s="29"/>
      <c r="C627" s="28"/>
      <c r="D627" s="9"/>
      <c r="E627" s="10"/>
      <c r="F627" s="11"/>
      <c r="G627" s="25"/>
      <c r="H627" s="26"/>
      <c r="I627" s="27"/>
      <c r="J627" s="39"/>
      <c r="K627" s="22"/>
      <c r="L627" s="11"/>
      <c r="M627" s="11"/>
      <c r="N627" s="11"/>
      <c r="O627" s="11"/>
      <c r="P627" s="11"/>
      <c r="Q627" s="23"/>
      <c r="R627" s="24"/>
      <c r="S627" s="24"/>
      <c r="T627" s="22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1"/>
      <c r="CL627" s="11"/>
      <c r="CM627" s="11"/>
      <c r="CN627" s="11"/>
      <c r="CO627" s="11"/>
      <c r="CP627" s="11"/>
      <c r="CQ627" s="11"/>
      <c r="CR627" s="11"/>
      <c r="CS627" s="11"/>
      <c r="CT627" s="11"/>
      <c r="CU627" s="104"/>
      <c r="CV627" s="11"/>
      <c r="CW627" s="11"/>
      <c r="CX627" s="11"/>
      <c r="CY627" s="11"/>
      <c r="CZ627" s="11"/>
      <c r="DA627" s="11"/>
      <c r="DB627" s="11"/>
      <c r="DC627" s="11"/>
      <c r="DD627" s="11"/>
      <c r="DE627" s="11"/>
      <c r="DF627" s="11"/>
      <c r="DG627" s="11"/>
      <c r="DH627" s="11"/>
      <c r="DI627" s="11"/>
      <c r="DJ627" s="11"/>
      <c r="DK627" s="11"/>
      <c r="DL627" s="11"/>
      <c r="DM627" s="11"/>
      <c r="DN627" s="11"/>
      <c r="DO627" s="11"/>
      <c r="DP627" s="11"/>
      <c r="DQ627" s="11"/>
    </row>
    <row r="628" spans="1:121" ht="12.75" customHeight="1">
      <c r="A628" s="8"/>
      <c r="B628" s="29"/>
      <c r="C628" s="28"/>
      <c r="D628" s="9"/>
      <c r="E628" s="10"/>
      <c r="F628" s="11"/>
      <c r="G628" s="25"/>
      <c r="H628" s="26"/>
      <c r="I628" s="27"/>
      <c r="J628" s="39"/>
      <c r="K628" s="22"/>
      <c r="L628" s="11"/>
      <c r="M628" s="11"/>
      <c r="N628" s="11"/>
      <c r="O628" s="11"/>
      <c r="P628" s="11"/>
      <c r="Q628" s="23"/>
      <c r="R628" s="24"/>
      <c r="S628" s="24"/>
      <c r="T628" s="22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1"/>
      <c r="CL628" s="11"/>
      <c r="CM628" s="11"/>
      <c r="CN628" s="11"/>
      <c r="CO628" s="11"/>
      <c r="CP628" s="11"/>
      <c r="CQ628" s="11"/>
      <c r="CR628" s="11"/>
      <c r="CS628" s="11"/>
      <c r="CT628" s="11"/>
      <c r="CU628" s="104"/>
      <c r="CV628" s="11"/>
      <c r="CW628" s="11"/>
      <c r="CX628" s="11"/>
      <c r="CY628" s="11"/>
      <c r="CZ628" s="11"/>
      <c r="DA628" s="11"/>
      <c r="DB628" s="11"/>
      <c r="DC628" s="11"/>
      <c r="DD628" s="11"/>
      <c r="DE628" s="11"/>
      <c r="DF628" s="11"/>
      <c r="DG628" s="11"/>
      <c r="DH628" s="11"/>
      <c r="DI628" s="11"/>
      <c r="DJ628" s="11"/>
      <c r="DK628" s="11"/>
      <c r="DL628" s="11"/>
      <c r="DM628" s="11"/>
      <c r="DN628" s="11"/>
      <c r="DO628" s="11"/>
      <c r="DP628" s="11"/>
      <c r="DQ628" s="11"/>
    </row>
    <row r="629" spans="1:121" ht="12.75" customHeight="1">
      <c r="A629" s="8"/>
      <c r="B629" s="29"/>
      <c r="C629" s="28"/>
      <c r="D629" s="9"/>
      <c r="E629" s="10"/>
      <c r="F629" s="11"/>
      <c r="G629" s="25"/>
      <c r="H629" s="26"/>
      <c r="I629" s="27"/>
      <c r="J629" s="39"/>
      <c r="K629" s="22"/>
      <c r="L629" s="11"/>
      <c r="M629" s="11"/>
      <c r="N629" s="11"/>
      <c r="O629" s="11"/>
      <c r="P629" s="11"/>
      <c r="Q629" s="23"/>
      <c r="R629" s="24"/>
      <c r="S629" s="24"/>
      <c r="T629" s="22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1"/>
      <c r="CL629" s="11"/>
      <c r="CM629" s="11"/>
      <c r="CN629" s="11"/>
      <c r="CO629" s="11"/>
      <c r="CP629" s="11"/>
      <c r="CQ629" s="11"/>
      <c r="CR629" s="11"/>
      <c r="CS629" s="11"/>
      <c r="CT629" s="11"/>
      <c r="CU629" s="104"/>
      <c r="CV629" s="11"/>
      <c r="CW629" s="11"/>
      <c r="CX629" s="11"/>
      <c r="CY629" s="11"/>
      <c r="CZ629" s="11"/>
      <c r="DA629" s="11"/>
      <c r="DB629" s="11"/>
      <c r="DC629" s="11"/>
      <c r="DD629" s="11"/>
      <c r="DE629" s="11"/>
      <c r="DF629" s="11"/>
      <c r="DG629" s="11"/>
      <c r="DH629" s="11"/>
      <c r="DI629" s="11"/>
      <c r="DJ629" s="11"/>
      <c r="DK629" s="11"/>
      <c r="DL629" s="11"/>
      <c r="DM629" s="11"/>
      <c r="DN629" s="11"/>
      <c r="DO629" s="11"/>
      <c r="DP629" s="11"/>
      <c r="DQ629" s="11"/>
    </row>
    <row r="630" spans="1:121" ht="12.75" customHeight="1">
      <c r="A630" s="8"/>
      <c r="B630" s="29"/>
      <c r="C630" s="28"/>
      <c r="D630" s="9"/>
      <c r="E630" s="10"/>
      <c r="F630" s="11"/>
      <c r="G630" s="25"/>
      <c r="H630" s="26"/>
      <c r="I630" s="27"/>
      <c r="J630" s="39"/>
      <c r="K630" s="22"/>
      <c r="L630" s="11"/>
      <c r="M630" s="11"/>
      <c r="N630" s="11"/>
      <c r="O630" s="11"/>
      <c r="P630" s="11"/>
      <c r="Q630" s="23"/>
      <c r="R630" s="24"/>
      <c r="S630" s="24"/>
      <c r="T630" s="22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1"/>
      <c r="CI630" s="11"/>
      <c r="CJ630" s="11"/>
      <c r="CK630" s="11"/>
      <c r="CL630" s="11"/>
      <c r="CM630" s="11"/>
      <c r="CN630" s="11"/>
      <c r="CO630" s="11"/>
      <c r="CP630" s="11"/>
      <c r="CQ630" s="11"/>
      <c r="CR630" s="11"/>
      <c r="CS630" s="11"/>
      <c r="CT630" s="11"/>
      <c r="CU630" s="104"/>
      <c r="CV630" s="11"/>
      <c r="CW630" s="11"/>
      <c r="CX630" s="11"/>
      <c r="CY630" s="11"/>
      <c r="CZ630" s="11"/>
      <c r="DA630" s="11"/>
      <c r="DB630" s="11"/>
      <c r="DC630" s="11"/>
      <c r="DD630" s="11"/>
      <c r="DE630" s="11"/>
      <c r="DF630" s="11"/>
      <c r="DG630" s="11"/>
      <c r="DH630" s="11"/>
      <c r="DI630" s="11"/>
      <c r="DJ630" s="11"/>
      <c r="DK630" s="11"/>
      <c r="DL630" s="11"/>
      <c r="DM630" s="11"/>
      <c r="DN630" s="11"/>
      <c r="DO630" s="11"/>
      <c r="DP630" s="11"/>
      <c r="DQ630" s="11"/>
    </row>
    <row r="631" spans="1:121" ht="12.75" customHeight="1">
      <c r="A631" s="8"/>
      <c r="B631" s="29"/>
      <c r="C631" s="28"/>
      <c r="D631" s="9"/>
      <c r="E631" s="10"/>
      <c r="F631" s="11"/>
      <c r="G631" s="25"/>
      <c r="H631" s="26"/>
      <c r="I631" s="27"/>
      <c r="J631" s="39"/>
      <c r="K631" s="22"/>
      <c r="L631" s="11"/>
      <c r="M631" s="11"/>
      <c r="N631" s="11"/>
      <c r="O631" s="11"/>
      <c r="P631" s="11"/>
      <c r="Q631" s="23"/>
      <c r="R631" s="24"/>
      <c r="S631" s="24"/>
      <c r="T631" s="22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1"/>
      <c r="CN631" s="11"/>
      <c r="CO631" s="11"/>
      <c r="CP631" s="11"/>
      <c r="CQ631" s="11"/>
      <c r="CR631" s="11"/>
      <c r="CS631" s="11"/>
      <c r="CT631" s="11"/>
      <c r="CU631" s="104"/>
      <c r="CV631" s="11"/>
      <c r="CW631" s="11"/>
      <c r="CX631" s="11"/>
      <c r="CY631" s="11"/>
      <c r="CZ631" s="11"/>
      <c r="DA631" s="11"/>
      <c r="DB631" s="11"/>
      <c r="DC631" s="11"/>
      <c r="DD631" s="11"/>
      <c r="DE631" s="11"/>
      <c r="DF631" s="11"/>
      <c r="DG631" s="11"/>
      <c r="DH631" s="11"/>
      <c r="DI631" s="11"/>
      <c r="DJ631" s="11"/>
      <c r="DK631" s="11"/>
      <c r="DL631" s="11"/>
      <c r="DM631" s="11"/>
      <c r="DN631" s="11"/>
      <c r="DO631" s="11"/>
      <c r="DP631" s="11"/>
      <c r="DQ631" s="11"/>
    </row>
    <row r="632" spans="1:121" ht="12.75" customHeight="1">
      <c r="A632" s="8"/>
      <c r="B632" s="29"/>
      <c r="C632" s="28"/>
      <c r="D632" s="9"/>
      <c r="E632" s="10"/>
      <c r="F632" s="11"/>
      <c r="G632" s="25"/>
      <c r="H632" s="26"/>
      <c r="I632" s="27"/>
      <c r="J632" s="39"/>
      <c r="K632" s="22"/>
      <c r="L632" s="11"/>
      <c r="M632" s="11"/>
      <c r="N632" s="11"/>
      <c r="O632" s="11"/>
      <c r="P632" s="11"/>
      <c r="Q632" s="23"/>
      <c r="R632" s="24"/>
      <c r="S632" s="24"/>
      <c r="T632" s="22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1"/>
      <c r="CI632" s="11"/>
      <c r="CJ632" s="11"/>
      <c r="CK632" s="11"/>
      <c r="CL632" s="11"/>
      <c r="CM632" s="11"/>
      <c r="CN632" s="11"/>
      <c r="CO632" s="11"/>
      <c r="CP632" s="11"/>
      <c r="CQ632" s="11"/>
      <c r="CR632" s="11"/>
      <c r="CS632" s="11"/>
      <c r="CT632" s="11"/>
      <c r="CU632" s="104"/>
      <c r="CV632" s="11"/>
      <c r="CW632" s="11"/>
      <c r="CX632" s="11"/>
      <c r="CY632" s="11"/>
      <c r="CZ632" s="11"/>
      <c r="DA632" s="11"/>
      <c r="DB632" s="11"/>
      <c r="DC632" s="11"/>
      <c r="DD632" s="11"/>
      <c r="DE632" s="11"/>
      <c r="DF632" s="11"/>
      <c r="DG632" s="11"/>
      <c r="DH632" s="11"/>
      <c r="DI632" s="11"/>
      <c r="DJ632" s="11"/>
      <c r="DK632" s="11"/>
      <c r="DL632" s="11"/>
      <c r="DM632" s="11"/>
      <c r="DN632" s="11"/>
      <c r="DO632" s="11"/>
      <c r="DP632" s="11"/>
      <c r="DQ632" s="11"/>
    </row>
    <row r="633" spans="1:121" ht="12.75" customHeight="1">
      <c r="A633" s="8"/>
      <c r="B633" s="29"/>
      <c r="C633" s="28"/>
      <c r="D633" s="9"/>
      <c r="E633" s="10"/>
      <c r="F633" s="11"/>
      <c r="G633" s="25"/>
      <c r="H633" s="26"/>
      <c r="I633" s="27"/>
      <c r="J633" s="39"/>
      <c r="K633" s="22"/>
      <c r="L633" s="11"/>
      <c r="M633" s="11"/>
      <c r="N633" s="11"/>
      <c r="O633" s="11"/>
      <c r="P633" s="11"/>
      <c r="Q633" s="23"/>
      <c r="R633" s="24"/>
      <c r="S633" s="24"/>
      <c r="T633" s="22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  <c r="CH633" s="11"/>
      <c r="CI633" s="11"/>
      <c r="CJ633" s="11"/>
      <c r="CK633" s="11"/>
      <c r="CL633" s="11"/>
      <c r="CM633" s="11"/>
      <c r="CN633" s="11"/>
      <c r="CO633" s="11"/>
      <c r="CP633" s="11"/>
      <c r="CQ633" s="11"/>
      <c r="CR633" s="11"/>
      <c r="CS633" s="11"/>
      <c r="CT633" s="11"/>
      <c r="CU633" s="104"/>
      <c r="CV633" s="11"/>
      <c r="CW633" s="11"/>
      <c r="CX633" s="11"/>
      <c r="CY633" s="11"/>
      <c r="CZ633" s="11"/>
      <c r="DA633" s="11"/>
      <c r="DB633" s="11"/>
      <c r="DC633" s="11"/>
      <c r="DD633" s="11"/>
      <c r="DE633" s="11"/>
      <c r="DF633" s="11"/>
      <c r="DG633" s="11"/>
      <c r="DH633" s="11"/>
      <c r="DI633" s="11"/>
      <c r="DJ633" s="11"/>
      <c r="DK633" s="11"/>
      <c r="DL633" s="11"/>
      <c r="DM633" s="11"/>
      <c r="DN633" s="11"/>
      <c r="DO633" s="11"/>
      <c r="DP633" s="11"/>
      <c r="DQ633" s="11"/>
    </row>
    <row r="634" spans="1:121" ht="12.75" customHeight="1">
      <c r="A634" s="8"/>
      <c r="B634" s="29"/>
      <c r="C634" s="28"/>
      <c r="D634" s="9"/>
      <c r="E634" s="10"/>
      <c r="F634" s="11"/>
      <c r="G634" s="25"/>
      <c r="H634" s="26"/>
      <c r="I634" s="27"/>
      <c r="J634" s="39"/>
      <c r="K634" s="22"/>
      <c r="L634" s="11"/>
      <c r="M634" s="11"/>
      <c r="N634" s="11"/>
      <c r="O634" s="11"/>
      <c r="P634" s="11"/>
      <c r="Q634" s="23"/>
      <c r="R634" s="24"/>
      <c r="S634" s="24"/>
      <c r="T634" s="22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1"/>
      <c r="CI634" s="11"/>
      <c r="CJ634" s="11"/>
      <c r="CK634" s="11"/>
      <c r="CL634" s="11"/>
      <c r="CM634" s="11"/>
      <c r="CN634" s="11"/>
      <c r="CO634" s="11"/>
      <c r="CP634" s="11"/>
      <c r="CQ634" s="11"/>
      <c r="CR634" s="11"/>
      <c r="CS634" s="11"/>
      <c r="CT634" s="11"/>
      <c r="CU634" s="104"/>
      <c r="CV634" s="11"/>
      <c r="CW634" s="11"/>
      <c r="CX634" s="11"/>
      <c r="CY634" s="11"/>
      <c r="CZ634" s="11"/>
      <c r="DA634" s="11"/>
      <c r="DB634" s="11"/>
      <c r="DC634" s="11"/>
      <c r="DD634" s="11"/>
      <c r="DE634" s="11"/>
      <c r="DF634" s="11"/>
      <c r="DG634" s="11"/>
      <c r="DH634" s="11"/>
      <c r="DI634" s="11"/>
      <c r="DJ634" s="11"/>
      <c r="DK634" s="11"/>
      <c r="DL634" s="11"/>
      <c r="DM634" s="11"/>
      <c r="DN634" s="11"/>
      <c r="DO634" s="11"/>
      <c r="DP634" s="11"/>
      <c r="DQ634" s="11"/>
    </row>
    <row r="635" spans="1:121" ht="12.75" customHeight="1">
      <c r="A635" s="8"/>
      <c r="B635" s="29"/>
      <c r="C635" s="28"/>
      <c r="D635" s="9"/>
      <c r="E635" s="10"/>
      <c r="F635" s="11"/>
      <c r="G635" s="25"/>
      <c r="H635" s="26"/>
      <c r="I635" s="27"/>
      <c r="J635" s="39"/>
      <c r="K635" s="22"/>
      <c r="L635" s="11"/>
      <c r="M635" s="11"/>
      <c r="N635" s="11"/>
      <c r="O635" s="11"/>
      <c r="P635" s="11"/>
      <c r="Q635" s="23"/>
      <c r="R635" s="24"/>
      <c r="S635" s="24"/>
      <c r="T635" s="22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  <c r="CH635" s="11"/>
      <c r="CI635" s="11"/>
      <c r="CJ635" s="11"/>
      <c r="CK635" s="11"/>
      <c r="CL635" s="11"/>
      <c r="CM635" s="11"/>
      <c r="CN635" s="11"/>
      <c r="CO635" s="11"/>
      <c r="CP635" s="11"/>
      <c r="CQ635" s="11"/>
      <c r="CR635" s="11"/>
      <c r="CS635" s="11"/>
      <c r="CT635" s="11"/>
      <c r="CU635" s="104"/>
      <c r="CV635" s="11"/>
      <c r="CW635" s="11"/>
      <c r="CX635" s="11"/>
      <c r="CY635" s="11"/>
      <c r="CZ635" s="11"/>
      <c r="DA635" s="11"/>
      <c r="DB635" s="11"/>
      <c r="DC635" s="11"/>
      <c r="DD635" s="11"/>
      <c r="DE635" s="11"/>
      <c r="DF635" s="11"/>
      <c r="DG635" s="11"/>
      <c r="DH635" s="11"/>
      <c r="DI635" s="11"/>
      <c r="DJ635" s="11"/>
      <c r="DK635" s="11"/>
      <c r="DL635" s="11"/>
      <c r="DM635" s="11"/>
      <c r="DN635" s="11"/>
      <c r="DO635" s="11"/>
      <c r="DP635" s="11"/>
      <c r="DQ635" s="11"/>
    </row>
    <row r="636" spans="1:121" ht="12.75" customHeight="1">
      <c r="A636" s="8"/>
      <c r="B636" s="29"/>
      <c r="C636" s="28"/>
      <c r="D636" s="9"/>
      <c r="E636" s="10"/>
      <c r="F636" s="11"/>
      <c r="G636" s="25"/>
      <c r="H636" s="26"/>
      <c r="I636" s="27"/>
      <c r="J636" s="39"/>
      <c r="K636" s="22"/>
      <c r="L636" s="11"/>
      <c r="M636" s="11"/>
      <c r="N636" s="11"/>
      <c r="O636" s="11"/>
      <c r="P636" s="11"/>
      <c r="Q636" s="23"/>
      <c r="R636" s="24"/>
      <c r="S636" s="24"/>
      <c r="T636" s="22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  <c r="CH636" s="11"/>
      <c r="CI636" s="11"/>
      <c r="CJ636" s="11"/>
      <c r="CK636" s="11"/>
      <c r="CL636" s="11"/>
      <c r="CM636" s="11"/>
      <c r="CN636" s="11"/>
      <c r="CO636" s="11"/>
      <c r="CP636" s="11"/>
      <c r="CQ636" s="11"/>
      <c r="CR636" s="11"/>
      <c r="CS636" s="11"/>
      <c r="CT636" s="11"/>
      <c r="CU636" s="104"/>
      <c r="CV636" s="11"/>
      <c r="CW636" s="11"/>
      <c r="CX636" s="11"/>
      <c r="CY636" s="11"/>
      <c r="CZ636" s="11"/>
      <c r="DA636" s="11"/>
      <c r="DB636" s="11"/>
      <c r="DC636" s="11"/>
      <c r="DD636" s="11"/>
      <c r="DE636" s="11"/>
      <c r="DF636" s="11"/>
      <c r="DG636" s="11"/>
      <c r="DH636" s="11"/>
      <c r="DI636" s="11"/>
      <c r="DJ636" s="11"/>
      <c r="DK636" s="11"/>
      <c r="DL636" s="11"/>
      <c r="DM636" s="11"/>
      <c r="DN636" s="11"/>
      <c r="DO636" s="11"/>
      <c r="DP636" s="11"/>
      <c r="DQ636" s="11"/>
    </row>
    <row r="637" spans="1:121" ht="12.75" customHeight="1">
      <c r="A637" s="8"/>
      <c r="B637" s="29"/>
      <c r="C637" s="28"/>
      <c r="D637" s="9"/>
      <c r="E637" s="10"/>
      <c r="F637" s="11"/>
      <c r="G637" s="25"/>
      <c r="H637" s="26"/>
      <c r="I637" s="27"/>
      <c r="J637" s="39"/>
      <c r="K637" s="22"/>
      <c r="L637" s="11"/>
      <c r="M637" s="11"/>
      <c r="N637" s="11"/>
      <c r="O637" s="11"/>
      <c r="P637" s="11"/>
      <c r="Q637" s="23"/>
      <c r="R637" s="24"/>
      <c r="S637" s="24"/>
      <c r="T637" s="22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1"/>
      <c r="CL637" s="11"/>
      <c r="CM637" s="11"/>
      <c r="CN637" s="11"/>
      <c r="CO637" s="11"/>
      <c r="CP637" s="11"/>
      <c r="CQ637" s="11"/>
      <c r="CR637" s="11"/>
      <c r="CS637" s="11"/>
      <c r="CT637" s="11"/>
      <c r="CU637" s="104"/>
      <c r="CV637" s="11"/>
      <c r="CW637" s="11"/>
      <c r="CX637" s="11"/>
      <c r="CY637" s="11"/>
      <c r="CZ637" s="11"/>
      <c r="DA637" s="11"/>
      <c r="DB637" s="11"/>
      <c r="DC637" s="11"/>
      <c r="DD637" s="11"/>
      <c r="DE637" s="11"/>
      <c r="DF637" s="11"/>
      <c r="DG637" s="11"/>
      <c r="DH637" s="11"/>
      <c r="DI637" s="11"/>
      <c r="DJ637" s="11"/>
      <c r="DK637" s="11"/>
      <c r="DL637" s="11"/>
      <c r="DM637" s="11"/>
      <c r="DN637" s="11"/>
      <c r="DO637" s="11"/>
      <c r="DP637" s="11"/>
      <c r="DQ637" s="11"/>
    </row>
    <row r="638" spans="1:121" ht="12.75" customHeight="1">
      <c r="A638" s="8"/>
      <c r="B638" s="29"/>
      <c r="C638" s="28"/>
      <c r="D638" s="9"/>
      <c r="E638" s="10"/>
      <c r="F638" s="11"/>
      <c r="G638" s="25"/>
      <c r="H638" s="26"/>
      <c r="I638" s="27"/>
      <c r="J638" s="39"/>
      <c r="K638" s="22"/>
      <c r="L638" s="11"/>
      <c r="M638" s="11"/>
      <c r="N638" s="11"/>
      <c r="O638" s="11"/>
      <c r="P638" s="11"/>
      <c r="Q638" s="23"/>
      <c r="R638" s="24"/>
      <c r="S638" s="24"/>
      <c r="T638" s="22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1"/>
      <c r="CL638" s="11"/>
      <c r="CM638" s="11"/>
      <c r="CN638" s="11"/>
      <c r="CO638" s="11"/>
      <c r="CP638" s="11"/>
      <c r="CQ638" s="11"/>
      <c r="CR638" s="11"/>
      <c r="CS638" s="11"/>
      <c r="CT638" s="11"/>
      <c r="CU638" s="104"/>
      <c r="CV638" s="11"/>
      <c r="CW638" s="11"/>
      <c r="CX638" s="11"/>
      <c r="CY638" s="11"/>
      <c r="CZ638" s="11"/>
      <c r="DA638" s="11"/>
      <c r="DB638" s="11"/>
      <c r="DC638" s="11"/>
      <c r="DD638" s="11"/>
      <c r="DE638" s="11"/>
      <c r="DF638" s="11"/>
      <c r="DG638" s="11"/>
      <c r="DH638" s="11"/>
      <c r="DI638" s="11"/>
      <c r="DJ638" s="11"/>
      <c r="DK638" s="11"/>
      <c r="DL638" s="11"/>
      <c r="DM638" s="11"/>
      <c r="DN638" s="11"/>
      <c r="DO638" s="11"/>
      <c r="DP638" s="11"/>
      <c r="DQ638" s="11"/>
    </row>
    <row r="639" spans="1:121" ht="12.75" customHeight="1">
      <c r="A639" s="8"/>
      <c r="B639" s="29"/>
      <c r="C639" s="28"/>
      <c r="D639" s="9"/>
      <c r="E639" s="10"/>
      <c r="F639" s="11"/>
      <c r="G639" s="25"/>
      <c r="H639" s="26"/>
      <c r="I639" s="27"/>
      <c r="J639" s="39"/>
      <c r="K639" s="22"/>
      <c r="L639" s="11"/>
      <c r="M639" s="11"/>
      <c r="N639" s="11"/>
      <c r="O639" s="11"/>
      <c r="P639" s="11"/>
      <c r="Q639" s="23"/>
      <c r="R639" s="24"/>
      <c r="S639" s="24"/>
      <c r="T639" s="22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1"/>
      <c r="CL639" s="11"/>
      <c r="CM639" s="11"/>
      <c r="CN639" s="11"/>
      <c r="CO639" s="11"/>
      <c r="CP639" s="11"/>
      <c r="CQ639" s="11"/>
      <c r="CR639" s="11"/>
      <c r="CS639" s="11"/>
      <c r="CT639" s="11"/>
      <c r="CU639" s="104"/>
      <c r="CV639" s="11"/>
      <c r="CW639" s="11"/>
      <c r="CX639" s="11"/>
      <c r="CY639" s="11"/>
      <c r="CZ639" s="11"/>
      <c r="DA639" s="11"/>
      <c r="DB639" s="11"/>
      <c r="DC639" s="11"/>
      <c r="DD639" s="11"/>
      <c r="DE639" s="11"/>
      <c r="DF639" s="11"/>
      <c r="DG639" s="11"/>
      <c r="DH639" s="11"/>
      <c r="DI639" s="11"/>
      <c r="DJ639" s="11"/>
      <c r="DK639" s="11"/>
      <c r="DL639" s="11"/>
      <c r="DM639" s="11"/>
      <c r="DN639" s="11"/>
      <c r="DO639" s="11"/>
      <c r="DP639" s="11"/>
      <c r="DQ639" s="11"/>
    </row>
    <row r="640" spans="1:121" ht="12.75" customHeight="1">
      <c r="A640" s="8"/>
      <c r="B640" s="29"/>
      <c r="C640" s="28"/>
      <c r="D640" s="9"/>
      <c r="E640" s="10"/>
      <c r="F640" s="11"/>
      <c r="G640" s="25"/>
      <c r="H640" s="26"/>
      <c r="I640" s="27"/>
      <c r="J640" s="39"/>
      <c r="K640" s="22"/>
      <c r="L640" s="11"/>
      <c r="M640" s="11"/>
      <c r="N640" s="11"/>
      <c r="O640" s="11"/>
      <c r="P640" s="11"/>
      <c r="Q640" s="23"/>
      <c r="R640" s="24"/>
      <c r="S640" s="24"/>
      <c r="T640" s="22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1"/>
      <c r="CI640" s="11"/>
      <c r="CJ640" s="11"/>
      <c r="CK640" s="11"/>
      <c r="CL640" s="11"/>
      <c r="CM640" s="11"/>
      <c r="CN640" s="11"/>
      <c r="CO640" s="11"/>
      <c r="CP640" s="11"/>
      <c r="CQ640" s="11"/>
      <c r="CR640" s="11"/>
      <c r="CS640" s="11"/>
      <c r="CT640" s="11"/>
      <c r="CU640" s="104"/>
      <c r="CV640" s="11"/>
      <c r="CW640" s="11"/>
      <c r="CX640" s="11"/>
      <c r="CY640" s="11"/>
      <c r="CZ640" s="11"/>
      <c r="DA640" s="11"/>
      <c r="DB640" s="11"/>
      <c r="DC640" s="11"/>
      <c r="DD640" s="11"/>
      <c r="DE640" s="11"/>
      <c r="DF640" s="11"/>
      <c r="DG640" s="11"/>
      <c r="DH640" s="11"/>
      <c r="DI640" s="11"/>
      <c r="DJ640" s="11"/>
      <c r="DK640" s="11"/>
      <c r="DL640" s="11"/>
      <c r="DM640" s="11"/>
      <c r="DN640" s="11"/>
      <c r="DO640" s="11"/>
      <c r="DP640" s="11"/>
      <c r="DQ640" s="11"/>
    </row>
    <row r="641" spans="1:121" ht="12.75" customHeight="1">
      <c r="A641" s="8"/>
      <c r="B641" s="29"/>
      <c r="C641" s="28"/>
      <c r="D641" s="9"/>
      <c r="E641" s="10"/>
      <c r="F641" s="11"/>
      <c r="G641" s="25"/>
      <c r="H641" s="26"/>
      <c r="I641" s="27"/>
      <c r="J641" s="39"/>
      <c r="K641" s="22"/>
      <c r="L641" s="11"/>
      <c r="M641" s="11"/>
      <c r="N641" s="11"/>
      <c r="O641" s="11"/>
      <c r="P641" s="11"/>
      <c r="Q641" s="23"/>
      <c r="R641" s="24"/>
      <c r="S641" s="24"/>
      <c r="T641" s="22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1"/>
      <c r="CL641" s="11"/>
      <c r="CM641" s="11"/>
      <c r="CN641" s="11"/>
      <c r="CO641" s="11"/>
      <c r="CP641" s="11"/>
      <c r="CQ641" s="11"/>
      <c r="CR641" s="11"/>
      <c r="CS641" s="11"/>
      <c r="CT641" s="11"/>
      <c r="CU641" s="104"/>
      <c r="CV641" s="11"/>
      <c r="CW641" s="11"/>
      <c r="CX641" s="11"/>
      <c r="CY641" s="11"/>
      <c r="CZ641" s="11"/>
      <c r="DA641" s="11"/>
      <c r="DB641" s="11"/>
      <c r="DC641" s="11"/>
      <c r="DD641" s="11"/>
      <c r="DE641" s="11"/>
      <c r="DF641" s="11"/>
      <c r="DG641" s="11"/>
      <c r="DH641" s="11"/>
      <c r="DI641" s="11"/>
      <c r="DJ641" s="11"/>
      <c r="DK641" s="11"/>
      <c r="DL641" s="11"/>
      <c r="DM641" s="11"/>
      <c r="DN641" s="11"/>
      <c r="DO641" s="11"/>
      <c r="DP641" s="11"/>
      <c r="DQ641" s="11"/>
    </row>
    <row r="642" spans="1:121" ht="12.75" customHeight="1">
      <c r="A642" s="8"/>
      <c r="B642" s="29"/>
      <c r="C642" s="28"/>
      <c r="D642" s="9"/>
      <c r="E642" s="10"/>
      <c r="F642" s="11"/>
      <c r="G642" s="25"/>
      <c r="H642" s="26"/>
      <c r="I642" s="27"/>
      <c r="J642" s="39"/>
      <c r="K642" s="22"/>
      <c r="L642" s="11"/>
      <c r="M642" s="11"/>
      <c r="N642" s="11"/>
      <c r="O642" s="11"/>
      <c r="P642" s="11"/>
      <c r="Q642" s="23"/>
      <c r="R642" s="24"/>
      <c r="S642" s="24"/>
      <c r="T642" s="22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1"/>
      <c r="CN642" s="11"/>
      <c r="CO642" s="11"/>
      <c r="CP642" s="11"/>
      <c r="CQ642" s="11"/>
      <c r="CR642" s="11"/>
      <c r="CS642" s="11"/>
      <c r="CT642" s="11"/>
      <c r="CU642" s="104"/>
      <c r="CV642" s="11"/>
      <c r="CW642" s="11"/>
      <c r="CX642" s="11"/>
      <c r="CY642" s="11"/>
      <c r="CZ642" s="11"/>
      <c r="DA642" s="11"/>
      <c r="DB642" s="11"/>
      <c r="DC642" s="11"/>
      <c r="DD642" s="11"/>
      <c r="DE642" s="11"/>
      <c r="DF642" s="11"/>
      <c r="DG642" s="11"/>
      <c r="DH642" s="11"/>
      <c r="DI642" s="11"/>
      <c r="DJ642" s="11"/>
      <c r="DK642" s="11"/>
      <c r="DL642" s="11"/>
      <c r="DM642" s="11"/>
      <c r="DN642" s="11"/>
      <c r="DO642" s="11"/>
      <c r="DP642" s="11"/>
      <c r="DQ642" s="11"/>
    </row>
    <row r="643" spans="1:121" ht="12.75" customHeight="1">
      <c r="A643" s="8"/>
      <c r="B643" s="29"/>
      <c r="C643" s="28"/>
      <c r="D643" s="9"/>
      <c r="E643" s="10"/>
      <c r="F643" s="11"/>
      <c r="G643" s="25"/>
      <c r="H643" s="26"/>
      <c r="I643" s="27"/>
      <c r="J643" s="39"/>
      <c r="K643" s="22"/>
      <c r="L643" s="11"/>
      <c r="M643" s="11"/>
      <c r="N643" s="11"/>
      <c r="O643" s="11"/>
      <c r="P643" s="11"/>
      <c r="Q643" s="23"/>
      <c r="R643" s="24"/>
      <c r="S643" s="24"/>
      <c r="T643" s="22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1"/>
      <c r="CL643" s="11"/>
      <c r="CM643" s="11"/>
      <c r="CN643" s="11"/>
      <c r="CO643" s="11"/>
      <c r="CP643" s="11"/>
      <c r="CQ643" s="11"/>
      <c r="CR643" s="11"/>
      <c r="CS643" s="11"/>
      <c r="CT643" s="11"/>
      <c r="CU643" s="104"/>
      <c r="CV643" s="11"/>
      <c r="CW643" s="11"/>
      <c r="CX643" s="11"/>
      <c r="CY643" s="11"/>
      <c r="CZ643" s="11"/>
      <c r="DA643" s="11"/>
      <c r="DB643" s="11"/>
      <c r="DC643" s="11"/>
      <c r="DD643" s="11"/>
      <c r="DE643" s="11"/>
      <c r="DF643" s="11"/>
      <c r="DG643" s="11"/>
      <c r="DH643" s="11"/>
      <c r="DI643" s="11"/>
      <c r="DJ643" s="11"/>
      <c r="DK643" s="11"/>
      <c r="DL643" s="11"/>
      <c r="DM643" s="11"/>
      <c r="DN643" s="11"/>
      <c r="DO643" s="11"/>
      <c r="DP643" s="11"/>
      <c r="DQ643" s="11"/>
    </row>
    <row r="644" spans="1:121" ht="12.75" customHeight="1">
      <c r="A644" s="8"/>
      <c r="B644" s="29"/>
      <c r="C644" s="28"/>
      <c r="D644" s="9"/>
      <c r="E644" s="10"/>
      <c r="F644" s="11"/>
      <c r="G644" s="25"/>
      <c r="H644" s="26"/>
      <c r="I644" s="27"/>
      <c r="J644" s="39"/>
      <c r="K644" s="22"/>
      <c r="L644" s="11"/>
      <c r="M644" s="11"/>
      <c r="N644" s="11"/>
      <c r="O644" s="11"/>
      <c r="P644" s="11"/>
      <c r="Q644" s="23"/>
      <c r="R644" s="24"/>
      <c r="S644" s="24"/>
      <c r="T644" s="22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1"/>
      <c r="CL644" s="11"/>
      <c r="CM644" s="11"/>
      <c r="CN644" s="11"/>
      <c r="CO644" s="11"/>
      <c r="CP644" s="11"/>
      <c r="CQ644" s="11"/>
      <c r="CR644" s="11"/>
      <c r="CS644" s="11"/>
      <c r="CT644" s="11"/>
      <c r="CU644" s="104"/>
      <c r="CV644" s="11"/>
      <c r="CW644" s="11"/>
      <c r="CX644" s="11"/>
      <c r="CY644" s="11"/>
      <c r="CZ644" s="11"/>
      <c r="DA644" s="11"/>
      <c r="DB644" s="11"/>
      <c r="DC644" s="11"/>
      <c r="DD644" s="11"/>
      <c r="DE644" s="11"/>
      <c r="DF644" s="11"/>
      <c r="DG644" s="11"/>
      <c r="DH644" s="11"/>
      <c r="DI644" s="11"/>
      <c r="DJ644" s="11"/>
      <c r="DK644" s="11"/>
      <c r="DL644" s="11"/>
      <c r="DM644" s="11"/>
      <c r="DN644" s="11"/>
      <c r="DO644" s="11"/>
      <c r="DP644" s="11"/>
      <c r="DQ644" s="11"/>
    </row>
    <row r="645" spans="1:121" ht="12.75" customHeight="1">
      <c r="A645" s="8"/>
      <c r="B645" s="29"/>
      <c r="C645" s="28"/>
      <c r="D645" s="9"/>
      <c r="E645" s="10"/>
      <c r="F645" s="11"/>
      <c r="G645" s="25"/>
      <c r="H645" s="26"/>
      <c r="I645" s="27"/>
      <c r="J645" s="39"/>
      <c r="K645" s="22"/>
      <c r="L645" s="11"/>
      <c r="M645" s="11"/>
      <c r="N645" s="11"/>
      <c r="O645" s="11"/>
      <c r="P645" s="11"/>
      <c r="Q645" s="23"/>
      <c r="R645" s="24"/>
      <c r="S645" s="24"/>
      <c r="T645" s="22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1"/>
      <c r="CL645" s="11"/>
      <c r="CM645" s="11"/>
      <c r="CN645" s="11"/>
      <c r="CO645" s="11"/>
      <c r="CP645" s="11"/>
      <c r="CQ645" s="11"/>
      <c r="CR645" s="11"/>
      <c r="CS645" s="11"/>
      <c r="CT645" s="11"/>
      <c r="CU645" s="104"/>
      <c r="CV645" s="11"/>
      <c r="CW645" s="11"/>
      <c r="CX645" s="11"/>
      <c r="CY645" s="11"/>
      <c r="CZ645" s="11"/>
      <c r="DA645" s="11"/>
      <c r="DB645" s="11"/>
      <c r="DC645" s="11"/>
      <c r="DD645" s="11"/>
      <c r="DE645" s="11"/>
      <c r="DF645" s="11"/>
      <c r="DG645" s="11"/>
      <c r="DH645" s="11"/>
      <c r="DI645" s="11"/>
      <c r="DJ645" s="11"/>
      <c r="DK645" s="11"/>
      <c r="DL645" s="11"/>
      <c r="DM645" s="11"/>
      <c r="DN645" s="11"/>
      <c r="DO645" s="11"/>
      <c r="DP645" s="11"/>
      <c r="DQ645" s="11"/>
    </row>
    <row r="646" spans="1:121" ht="12.75" customHeight="1">
      <c r="A646" s="8"/>
      <c r="B646" s="29"/>
      <c r="C646" s="28"/>
      <c r="D646" s="9"/>
      <c r="E646" s="10"/>
      <c r="F646" s="11"/>
      <c r="G646" s="25"/>
      <c r="H646" s="26"/>
      <c r="I646" s="27"/>
      <c r="J646" s="39"/>
      <c r="K646" s="22"/>
      <c r="L646" s="11"/>
      <c r="M646" s="11"/>
      <c r="N646" s="11"/>
      <c r="O646" s="11"/>
      <c r="P646" s="11"/>
      <c r="Q646" s="23"/>
      <c r="R646" s="24"/>
      <c r="S646" s="24"/>
      <c r="T646" s="22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1"/>
      <c r="CL646" s="11"/>
      <c r="CM646" s="11"/>
      <c r="CN646" s="11"/>
      <c r="CO646" s="11"/>
      <c r="CP646" s="11"/>
      <c r="CQ646" s="11"/>
      <c r="CR646" s="11"/>
      <c r="CS646" s="11"/>
      <c r="CT646" s="11"/>
      <c r="CU646" s="104"/>
      <c r="CV646" s="11"/>
      <c r="CW646" s="11"/>
      <c r="CX646" s="11"/>
      <c r="CY646" s="11"/>
      <c r="CZ646" s="11"/>
      <c r="DA646" s="11"/>
      <c r="DB646" s="11"/>
      <c r="DC646" s="11"/>
      <c r="DD646" s="11"/>
      <c r="DE646" s="11"/>
      <c r="DF646" s="11"/>
      <c r="DG646" s="11"/>
      <c r="DH646" s="11"/>
      <c r="DI646" s="11"/>
      <c r="DJ646" s="11"/>
      <c r="DK646" s="11"/>
      <c r="DL646" s="11"/>
      <c r="DM646" s="11"/>
      <c r="DN646" s="11"/>
      <c r="DO646" s="11"/>
      <c r="DP646" s="11"/>
      <c r="DQ646" s="11"/>
    </row>
    <row r="647" spans="1:121" ht="12.75" customHeight="1">
      <c r="A647" s="8"/>
      <c r="B647" s="29"/>
      <c r="C647" s="28"/>
      <c r="D647" s="9"/>
      <c r="E647" s="10"/>
      <c r="F647" s="11"/>
      <c r="G647" s="25"/>
      <c r="H647" s="26"/>
      <c r="I647" s="27"/>
      <c r="J647" s="39"/>
      <c r="K647" s="22"/>
      <c r="L647" s="11"/>
      <c r="M647" s="11"/>
      <c r="N647" s="11"/>
      <c r="O647" s="11"/>
      <c r="P647" s="11"/>
      <c r="Q647" s="23"/>
      <c r="R647" s="24"/>
      <c r="S647" s="24"/>
      <c r="T647" s="22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1"/>
      <c r="CI647" s="11"/>
      <c r="CJ647" s="11"/>
      <c r="CK647" s="11"/>
      <c r="CL647" s="11"/>
      <c r="CM647" s="11"/>
      <c r="CN647" s="11"/>
      <c r="CO647" s="11"/>
      <c r="CP647" s="11"/>
      <c r="CQ647" s="11"/>
      <c r="CR647" s="11"/>
      <c r="CS647" s="11"/>
      <c r="CT647" s="11"/>
      <c r="CU647" s="104"/>
      <c r="CV647" s="11"/>
      <c r="CW647" s="11"/>
      <c r="CX647" s="11"/>
      <c r="CY647" s="11"/>
      <c r="CZ647" s="11"/>
      <c r="DA647" s="11"/>
      <c r="DB647" s="11"/>
      <c r="DC647" s="11"/>
      <c r="DD647" s="11"/>
      <c r="DE647" s="11"/>
      <c r="DF647" s="11"/>
      <c r="DG647" s="11"/>
      <c r="DH647" s="11"/>
      <c r="DI647" s="11"/>
      <c r="DJ647" s="11"/>
      <c r="DK647" s="11"/>
      <c r="DL647" s="11"/>
      <c r="DM647" s="11"/>
      <c r="DN647" s="11"/>
      <c r="DO647" s="11"/>
      <c r="DP647" s="11"/>
      <c r="DQ647" s="11"/>
    </row>
    <row r="648" spans="1:121" ht="12.75" customHeight="1">
      <c r="A648" s="8"/>
      <c r="B648" s="29"/>
      <c r="C648" s="28"/>
      <c r="D648" s="9"/>
      <c r="E648" s="10"/>
      <c r="F648" s="11"/>
      <c r="G648" s="25"/>
      <c r="H648" s="26"/>
      <c r="I648" s="27"/>
      <c r="J648" s="39"/>
      <c r="K648" s="22"/>
      <c r="L648" s="11"/>
      <c r="M648" s="11"/>
      <c r="N648" s="11"/>
      <c r="O648" s="11"/>
      <c r="P648" s="11"/>
      <c r="Q648" s="23"/>
      <c r="R648" s="24"/>
      <c r="S648" s="24"/>
      <c r="T648" s="22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1"/>
      <c r="CL648" s="11"/>
      <c r="CM648" s="11"/>
      <c r="CN648" s="11"/>
      <c r="CO648" s="11"/>
      <c r="CP648" s="11"/>
      <c r="CQ648" s="11"/>
      <c r="CR648" s="11"/>
      <c r="CS648" s="11"/>
      <c r="CT648" s="11"/>
      <c r="CU648" s="104"/>
      <c r="CV648" s="11"/>
      <c r="CW648" s="11"/>
      <c r="CX648" s="11"/>
      <c r="CY648" s="11"/>
      <c r="CZ648" s="11"/>
      <c r="DA648" s="11"/>
      <c r="DB648" s="11"/>
      <c r="DC648" s="11"/>
      <c r="DD648" s="11"/>
      <c r="DE648" s="11"/>
      <c r="DF648" s="11"/>
      <c r="DG648" s="11"/>
      <c r="DH648" s="11"/>
      <c r="DI648" s="11"/>
      <c r="DJ648" s="11"/>
      <c r="DK648" s="11"/>
      <c r="DL648" s="11"/>
      <c r="DM648" s="11"/>
      <c r="DN648" s="11"/>
      <c r="DO648" s="11"/>
      <c r="DP648" s="11"/>
      <c r="DQ648" s="11"/>
    </row>
    <row r="649" spans="1:121" ht="12.75" customHeight="1">
      <c r="A649" s="8"/>
      <c r="B649" s="29"/>
      <c r="C649" s="28"/>
      <c r="D649" s="9"/>
      <c r="E649" s="10"/>
      <c r="F649" s="11"/>
      <c r="G649" s="25"/>
      <c r="H649" s="26"/>
      <c r="I649" s="27"/>
      <c r="J649" s="39"/>
      <c r="K649" s="22"/>
      <c r="L649" s="11"/>
      <c r="M649" s="11"/>
      <c r="N649" s="11"/>
      <c r="O649" s="11"/>
      <c r="P649" s="11"/>
      <c r="Q649" s="23"/>
      <c r="R649" s="24"/>
      <c r="S649" s="24"/>
      <c r="T649" s="22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1"/>
      <c r="CL649" s="11"/>
      <c r="CM649" s="11"/>
      <c r="CN649" s="11"/>
      <c r="CO649" s="11"/>
      <c r="CP649" s="11"/>
      <c r="CQ649" s="11"/>
      <c r="CR649" s="11"/>
      <c r="CS649" s="11"/>
      <c r="CT649" s="11"/>
      <c r="CU649" s="104"/>
      <c r="CV649" s="11"/>
      <c r="CW649" s="11"/>
      <c r="CX649" s="11"/>
      <c r="CY649" s="11"/>
      <c r="CZ649" s="11"/>
      <c r="DA649" s="11"/>
      <c r="DB649" s="11"/>
      <c r="DC649" s="11"/>
      <c r="DD649" s="11"/>
      <c r="DE649" s="11"/>
      <c r="DF649" s="11"/>
      <c r="DG649" s="11"/>
      <c r="DH649" s="11"/>
      <c r="DI649" s="11"/>
      <c r="DJ649" s="11"/>
      <c r="DK649" s="11"/>
      <c r="DL649" s="11"/>
      <c r="DM649" s="11"/>
      <c r="DN649" s="11"/>
      <c r="DO649" s="11"/>
      <c r="DP649" s="11"/>
      <c r="DQ649" s="11"/>
    </row>
    <row r="650" spans="1:121" ht="12.75" customHeight="1">
      <c r="A650" s="8"/>
      <c r="B650" s="29"/>
      <c r="C650" s="28"/>
      <c r="D650" s="9"/>
      <c r="E650" s="10"/>
      <c r="F650" s="11"/>
      <c r="G650" s="25"/>
      <c r="H650" s="26"/>
      <c r="I650" s="27"/>
      <c r="J650" s="39"/>
      <c r="K650" s="22"/>
      <c r="L650" s="11"/>
      <c r="M650" s="11"/>
      <c r="N650" s="11"/>
      <c r="O650" s="11"/>
      <c r="P650" s="11"/>
      <c r="Q650" s="23"/>
      <c r="R650" s="24"/>
      <c r="S650" s="24"/>
      <c r="T650" s="22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1"/>
      <c r="CP650" s="11"/>
      <c r="CQ650" s="11"/>
      <c r="CR650" s="11"/>
      <c r="CS650" s="11"/>
      <c r="CT650" s="11"/>
      <c r="CU650" s="104"/>
      <c r="CV650" s="11"/>
      <c r="CW650" s="11"/>
      <c r="CX650" s="11"/>
      <c r="CY650" s="11"/>
      <c r="CZ650" s="11"/>
      <c r="DA650" s="11"/>
      <c r="DB650" s="11"/>
      <c r="DC650" s="11"/>
      <c r="DD650" s="11"/>
      <c r="DE650" s="11"/>
      <c r="DF650" s="11"/>
      <c r="DG650" s="11"/>
      <c r="DH650" s="11"/>
      <c r="DI650" s="11"/>
      <c r="DJ650" s="11"/>
      <c r="DK650" s="11"/>
      <c r="DL650" s="11"/>
      <c r="DM650" s="11"/>
      <c r="DN650" s="11"/>
      <c r="DO650" s="11"/>
      <c r="DP650" s="11"/>
      <c r="DQ650" s="11"/>
    </row>
    <row r="651" spans="1:121" ht="12.75" customHeight="1">
      <c r="A651" s="8"/>
      <c r="B651" s="29"/>
      <c r="C651" s="28"/>
      <c r="D651" s="9"/>
      <c r="E651" s="10"/>
      <c r="F651" s="11"/>
      <c r="G651" s="25"/>
      <c r="H651" s="26"/>
      <c r="I651" s="27"/>
      <c r="J651" s="39"/>
      <c r="K651" s="22"/>
      <c r="L651" s="11"/>
      <c r="M651" s="11"/>
      <c r="N651" s="11"/>
      <c r="O651" s="11"/>
      <c r="P651" s="11"/>
      <c r="Q651" s="23"/>
      <c r="R651" s="24"/>
      <c r="S651" s="24"/>
      <c r="T651" s="22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1"/>
      <c r="CL651" s="11"/>
      <c r="CM651" s="11"/>
      <c r="CN651" s="11"/>
      <c r="CO651" s="11"/>
      <c r="CP651" s="11"/>
      <c r="CQ651" s="11"/>
      <c r="CR651" s="11"/>
      <c r="CS651" s="11"/>
      <c r="CT651" s="11"/>
      <c r="CU651" s="104"/>
      <c r="CV651" s="11"/>
      <c r="CW651" s="11"/>
      <c r="CX651" s="11"/>
      <c r="CY651" s="11"/>
      <c r="CZ651" s="11"/>
      <c r="DA651" s="11"/>
      <c r="DB651" s="11"/>
      <c r="DC651" s="11"/>
      <c r="DD651" s="11"/>
      <c r="DE651" s="11"/>
      <c r="DF651" s="11"/>
      <c r="DG651" s="11"/>
      <c r="DH651" s="11"/>
      <c r="DI651" s="11"/>
      <c r="DJ651" s="11"/>
      <c r="DK651" s="11"/>
      <c r="DL651" s="11"/>
      <c r="DM651" s="11"/>
      <c r="DN651" s="11"/>
      <c r="DO651" s="11"/>
      <c r="DP651" s="11"/>
      <c r="DQ651" s="11"/>
    </row>
    <row r="652" spans="1:121" ht="12.75" customHeight="1">
      <c r="A652" s="8"/>
      <c r="B652" s="29"/>
      <c r="C652" s="28"/>
      <c r="D652" s="9"/>
      <c r="E652" s="10"/>
      <c r="F652" s="11"/>
      <c r="G652" s="25"/>
      <c r="H652" s="26"/>
      <c r="I652" s="27"/>
      <c r="J652" s="39"/>
      <c r="K652" s="22"/>
      <c r="L652" s="11"/>
      <c r="M652" s="11"/>
      <c r="N652" s="11"/>
      <c r="O652" s="11"/>
      <c r="P652" s="11"/>
      <c r="Q652" s="23"/>
      <c r="R652" s="24"/>
      <c r="S652" s="24"/>
      <c r="T652" s="22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1"/>
      <c r="CN652" s="11"/>
      <c r="CO652" s="11"/>
      <c r="CP652" s="11"/>
      <c r="CQ652" s="11"/>
      <c r="CR652" s="11"/>
      <c r="CS652" s="11"/>
      <c r="CT652" s="11"/>
      <c r="CU652" s="104"/>
      <c r="CV652" s="11"/>
      <c r="CW652" s="11"/>
      <c r="CX652" s="11"/>
      <c r="CY652" s="11"/>
      <c r="CZ652" s="11"/>
      <c r="DA652" s="11"/>
      <c r="DB652" s="11"/>
      <c r="DC652" s="11"/>
      <c r="DD652" s="11"/>
      <c r="DE652" s="11"/>
      <c r="DF652" s="11"/>
      <c r="DG652" s="11"/>
      <c r="DH652" s="11"/>
      <c r="DI652" s="11"/>
      <c r="DJ652" s="11"/>
      <c r="DK652" s="11"/>
      <c r="DL652" s="11"/>
      <c r="DM652" s="11"/>
      <c r="DN652" s="11"/>
      <c r="DO652" s="11"/>
      <c r="DP652" s="11"/>
      <c r="DQ652" s="11"/>
    </row>
    <row r="653" spans="1:121" ht="12.75" customHeight="1">
      <c r="A653" s="8"/>
      <c r="B653" s="29"/>
      <c r="C653" s="28"/>
      <c r="D653" s="9"/>
      <c r="E653" s="10"/>
      <c r="F653" s="11"/>
      <c r="G653" s="25"/>
      <c r="H653" s="26"/>
      <c r="I653" s="27"/>
      <c r="J653" s="39"/>
      <c r="K653" s="22"/>
      <c r="L653" s="11"/>
      <c r="M653" s="11"/>
      <c r="N653" s="11"/>
      <c r="O653" s="11"/>
      <c r="P653" s="11"/>
      <c r="Q653" s="23"/>
      <c r="R653" s="24"/>
      <c r="S653" s="24"/>
      <c r="T653" s="22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1"/>
      <c r="CL653" s="11"/>
      <c r="CM653" s="11"/>
      <c r="CN653" s="11"/>
      <c r="CO653" s="11"/>
      <c r="CP653" s="11"/>
      <c r="CQ653" s="11"/>
      <c r="CR653" s="11"/>
      <c r="CS653" s="11"/>
      <c r="CT653" s="11"/>
      <c r="CU653" s="104"/>
      <c r="CV653" s="11"/>
      <c r="CW653" s="11"/>
      <c r="CX653" s="11"/>
      <c r="CY653" s="11"/>
      <c r="CZ653" s="11"/>
      <c r="DA653" s="11"/>
      <c r="DB653" s="11"/>
      <c r="DC653" s="11"/>
      <c r="DD653" s="11"/>
      <c r="DE653" s="11"/>
      <c r="DF653" s="11"/>
      <c r="DG653" s="11"/>
      <c r="DH653" s="11"/>
      <c r="DI653" s="11"/>
      <c r="DJ653" s="11"/>
      <c r="DK653" s="11"/>
      <c r="DL653" s="11"/>
      <c r="DM653" s="11"/>
      <c r="DN653" s="11"/>
      <c r="DO653" s="11"/>
      <c r="DP653" s="11"/>
      <c r="DQ653" s="11"/>
    </row>
    <row r="654" spans="1:121" ht="12.75" customHeight="1">
      <c r="A654" s="8"/>
      <c r="B654" s="29"/>
      <c r="C654" s="28"/>
      <c r="D654" s="9"/>
      <c r="E654" s="10"/>
      <c r="F654" s="11"/>
      <c r="G654" s="25"/>
      <c r="H654" s="26"/>
      <c r="I654" s="27"/>
      <c r="J654" s="39"/>
      <c r="K654" s="22"/>
      <c r="L654" s="11"/>
      <c r="M654" s="11"/>
      <c r="N654" s="11"/>
      <c r="O654" s="11"/>
      <c r="P654" s="11"/>
      <c r="Q654" s="23"/>
      <c r="R654" s="24"/>
      <c r="S654" s="24"/>
      <c r="T654" s="22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1"/>
      <c r="CL654" s="11"/>
      <c r="CM654" s="11"/>
      <c r="CN654" s="11"/>
      <c r="CO654" s="11"/>
      <c r="CP654" s="11"/>
      <c r="CQ654" s="11"/>
      <c r="CR654" s="11"/>
      <c r="CS654" s="11"/>
      <c r="CT654" s="11"/>
      <c r="CU654" s="104"/>
      <c r="CV654" s="11"/>
      <c r="CW654" s="11"/>
      <c r="CX654" s="11"/>
      <c r="CY654" s="11"/>
      <c r="CZ654" s="11"/>
      <c r="DA654" s="11"/>
      <c r="DB654" s="11"/>
      <c r="DC654" s="11"/>
      <c r="DD654" s="11"/>
      <c r="DE654" s="11"/>
      <c r="DF654" s="11"/>
      <c r="DG654" s="11"/>
      <c r="DH654" s="11"/>
      <c r="DI654" s="11"/>
      <c r="DJ654" s="11"/>
      <c r="DK654" s="11"/>
      <c r="DL654" s="11"/>
      <c r="DM654" s="11"/>
      <c r="DN654" s="11"/>
      <c r="DO654" s="11"/>
      <c r="DP654" s="11"/>
      <c r="DQ654" s="11"/>
    </row>
    <row r="655" spans="1:121" ht="12.75" customHeight="1">
      <c r="A655" s="8"/>
      <c r="B655" s="29"/>
      <c r="C655" s="28"/>
      <c r="D655" s="9"/>
      <c r="E655" s="10"/>
      <c r="F655" s="11"/>
      <c r="G655" s="25"/>
      <c r="H655" s="26"/>
      <c r="I655" s="27"/>
      <c r="J655" s="39"/>
      <c r="K655" s="22"/>
      <c r="L655" s="11"/>
      <c r="M655" s="11"/>
      <c r="N655" s="11"/>
      <c r="O655" s="11"/>
      <c r="P655" s="11"/>
      <c r="Q655" s="23"/>
      <c r="R655" s="24"/>
      <c r="S655" s="24"/>
      <c r="T655" s="22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11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  <c r="CH655" s="11"/>
      <c r="CI655" s="11"/>
      <c r="CJ655" s="11"/>
      <c r="CK655" s="11"/>
      <c r="CL655" s="11"/>
      <c r="CM655" s="11"/>
      <c r="CN655" s="11"/>
      <c r="CO655" s="11"/>
      <c r="CP655" s="11"/>
      <c r="CQ655" s="11"/>
      <c r="CR655" s="11"/>
      <c r="CS655" s="11"/>
      <c r="CT655" s="11"/>
      <c r="CU655" s="104"/>
      <c r="CV655" s="11"/>
      <c r="CW655" s="11"/>
      <c r="CX655" s="11"/>
      <c r="CY655" s="11"/>
      <c r="CZ655" s="11"/>
      <c r="DA655" s="11"/>
      <c r="DB655" s="11"/>
      <c r="DC655" s="11"/>
      <c r="DD655" s="11"/>
      <c r="DE655" s="11"/>
      <c r="DF655" s="11"/>
      <c r="DG655" s="11"/>
      <c r="DH655" s="11"/>
      <c r="DI655" s="11"/>
      <c r="DJ655" s="11"/>
      <c r="DK655" s="11"/>
      <c r="DL655" s="11"/>
      <c r="DM655" s="11"/>
      <c r="DN655" s="11"/>
      <c r="DO655" s="11"/>
      <c r="DP655" s="11"/>
      <c r="DQ655" s="11"/>
    </row>
    <row r="656" spans="1:121" ht="12.75" customHeight="1">
      <c r="A656" s="8"/>
      <c r="B656" s="29"/>
      <c r="C656" s="28"/>
      <c r="D656" s="9"/>
      <c r="E656" s="10"/>
      <c r="F656" s="11"/>
      <c r="G656" s="25"/>
      <c r="H656" s="26"/>
      <c r="I656" s="27"/>
      <c r="J656" s="39"/>
      <c r="K656" s="22"/>
      <c r="L656" s="11"/>
      <c r="M656" s="11"/>
      <c r="N656" s="11"/>
      <c r="O656" s="11"/>
      <c r="P656" s="11"/>
      <c r="Q656" s="23"/>
      <c r="R656" s="24"/>
      <c r="S656" s="24"/>
      <c r="T656" s="22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  <c r="BU656" s="11"/>
      <c r="BV656" s="11"/>
      <c r="BW656" s="11"/>
      <c r="BX656" s="11"/>
      <c r="BY656" s="11"/>
      <c r="BZ656" s="11"/>
      <c r="CA656" s="11"/>
      <c r="CB656" s="11"/>
      <c r="CC656" s="11"/>
      <c r="CD656" s="11"/>
      <c r="CE656" s="11"/>
      <c r="CF656" s="11"/>
      <c r="CG656" s="11"/>
      <c r="CH656" s="11"/>
      <c r="CI656" s="11"/>
      <c r="CJ656" s="11"/>
      <c r="CK656" s="11"/>
      <c r="CL656" s="11"/>
      <c r="CM656" s="11"/>
      <c r="CN656" s="11"/>
      <c r="CO656" s="11"/>
      <c r="CP656" s="11"/>
      <c r="CQ656" s="11"/>
      <c r="CR656" s="11"/>
      <c r="CS656" s="11"/>
      <c r="CT656" s="11"/>
      <c r="CU656" s="104"/>
      <c r="CV656" s="11"/>
      <c r="CW656" s="11"/>
      <c r="CX656" s="11"/>
      <c r="CY656" s="11"/>
      <c r="CZ656" s="11"/>
      <c r="DA656" s="11"/>
      <c r="DB656" s="11"/>
      <c r="DC656" s="11"/>
      <c r="DD656" s="11"/>
      <c r="DE656" s="11"/>
      <c r="DF656" s="11"/>
      <c r="DG656" s="11"/>
      <c r="DH656" s="11"/>
      <c r="DI656" s="11"/>
      <c r="DJ656" s="11"/>
      <c r="DK656" s="11"/>
      <c r="DL656" s="11"/>
      <c r="DM656" s="11"/>
      <c r="DN656" s="11"/>
      <c r="DO656" s="11"/>
      <c r="DP656" s="11"/>
      <c r="DQ656" s="11"/>
    </row>
    <row r="657" spans="1:121" ht="12.75" customHeight="1">
      <c r="A657" s="8"/>
      <c r="B657" s="29"/>
      <c r="C657" s="28"/>
      <c r="D657" s="9"/>
      <c r="E657" s="10"/>
      <c r="F657" s="11"/>
      <c r="G657" s="25"/>
      <c r="H657" s="26"/>
      <c r="I657" s="27"/>
      <c r="J657" s="39"/>
      <c r="K657" s="22"/>
      <c r="L657" s="11"/>
      <c r="M657" s="11"/>
      <c r="N657" s="11"/>
      <c r="O657" s="11"/>
      <c r="P657" s="11"/>
      <c r="Q657" s="23"/>
      <c r="R657" s="24"/>
      <c r="S657" s="24"/>
      <c r="T657" s="22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  <c r="BU657" s="11"/>
      <c r="BV657" s="11"/>
      <c r="BW657" s="11"/>
      <c r="BX657" s="11"/>
      <c r="BY657" s="11"/>
      <c r="BZ657" s="11"/>
      <c r="CA657" s="11"/>
      <c r="CB657" s="11"/>
      <c r="CC657" s="11"/>
      <c r="CD657" s="11"/>
      <c r="CE657" s="11"/>
      <c r="CF657" s="11"/>
      <c r="CG657" s="11"/>
      <c r="CH657" s="11"/>
      <c r="CI657" s="11"/>
      <c r="CJ657" s="11"/>
      <c r="CK657" s="11"/>
      <c r="CL657" s="11"/>
      <c r="CM657" s="11"/>
      <c r="CN657" s="11"/>
      <c r="CO657" s="11"/>
      <c r="CP657" s="11"/>
      <c r="CQ657" s="11"/>
      <c r="CR657" s="11"/>
      <c r="CS657" s="11"/>
      <c r="CT657" s="11"/>
      <c r="CU657" s="104"/>
      <c r="CV657" s="11"/>
      <c r="CW657" s="11"/>
      <c r="CX657" s="11"/>
      <c r="CY657" s="11"/>
      <c r="CZ657" s="11"/>
      <c r="DA657" s="11"/>
      <c r="DB657" s="11"/>
      <c r="DC657" s="11"/>
      <c r="DD657" s="11"/>
      <c r="DE657" s="11"/>
      <c r="DF657" s="11"/>
      <c r="DG657" s="11"/>
      <c r="DH657" s="11"/>
      <c r="DI657" s="11"/>
      <c r="DJ657" s="11"/>
      <c r="DK657" s="11"/>
      <c r="DL657" s="11"/>
      <c r="DM657" s="11"/>
      <c r="DN657" s="11"/>
      <c r="DO657" s="11"/>
      <c r="DP657" s="11"/>
      <c r="DQ657" s="11"/>
    </row>
    <row r="658" spans="1:121" ht="12.75" customHeight="1">
      <c r="A658" s="8"/>
      <c r="B658" s="29"/>
      <c r="C658" s="28"/>
      <c r="D658" s="9"/>
      <c r="E658" s="10"/>
      <c r="F658" s="11"/>
      <c r="G658" s="25"/>
      <c r="H658" s="26"/>
      <c r="I658" s="27"/>
      <c r="J658" s="39"/>
      <c r="K658" s="22"/>
      <c r="L658" s="11"/>
      <c r="M658" s="11"/>
      <c r="N658" s="11"/>
      <c r="O658" s="11"/>
      <c r="P658" s="11"/>
      <c r="Q658" s="23"/>
      <c r="R658" s="24"/>
      <c r="S658" s="24"/>
      <c r="T658" s="22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  <c r="BU658" s="11"/>
      <c r="BV658" s="11"/>
      <c r="BW658" s="11"/>
      <c r="BX658" s="11"/>
      <c r="BY658" s="11"/>
      <c r="BZ658" s="11"/>
      <c r="CA658" s="11"/>
      <c r="CB658" s="11"/>
      <c r="CC658" s="11"/>
      <c r="CD658" s="11"/>
      <c r="CE658" s="11"/>
      <c r="CF658" s="11"/>
      <c r="CG658" s="11"/>
      <c r="CH658" s="11"/>
      <c r="CI658" s="11"/>
      <c r="CJ658" s="11"/>
      <c r="CK658" s="11"/>
      <c r="CL658" s="11"/>
      <c r="CM658" s="11"/>
      <c r="CN658" s="11"/>
      <c r="CO658" s="11"/>
      <c r="CP658" s="11"/>
      <c r="CQ658" s="11"/>
      <c r="CR658" s="11"/>
      <c r="CS658" s="11"/>
      <c r="CT658" s="11"/>
      <c r="CU658" s="104"/>
      <c r="CV658" s="11"/>
      <c r="CW658" s="11"/>
      <c r="CX658" s="11"/>
      <c r="CY658" s="11"/>
      <c r="CZ658" s="11"/>
      <c r="DA658" s="11"/>
      <c r="DB658" s="11"/>
      <c r="DC658" s="11"/>
      <c r="DD658" s="11"/>
      <c r="DE658" s="11"/>
      <c r="DF658" s="11"/>
      <c r="DG658" s="11"/>
      <c r="DH658" s="11"/>
      <c r="DI658" s="11"/>
      <c r="DJ658" s="11"/>
      <c r="DK658" s="11"/>
      <c r="DL658" s="11"/>
      <c r="DM658" s="11"/>
      <c r="DN658" s="11"/>
      <c r="DO658" s="11"/>
      <c r="DP658" s="11"/>
      <c r="DQ658" s="11"/>
    </row>
    <row r="659" spans="1:121" ht="12.75" customHeight="1">
      <c r="A659" s="8"/>
      <c r="B659" s="29"/>
      <c r="C659" s="28"/>
      <c r="D659" s="9"/>
      <c r="E659" s="10"/>
      <c r="F659" s="11"/>
      <c r="G659" s="25"/>
      <c r="H659" s="26"/>
      <c r="I659" s="27"/>
      <c r="J659" s="39"/>
      <c r="K659" s="22"/>
      <c r="L659" s="11"/>
      <c r="M659" s="11"/>
      <c r="N659" s="11"/>
      <c r="O659" s="11"/>
      <c r="P659" s="11"/>
      <c r="Q659" s="23"/>
      <c r="R659" s="24"/>
      <c r="S659" s="24"/>
      <c r="T659" s="22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11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  <c r="CH659" s="11"/>
      <c r="CI659" s="11"/>
      <c r="CJ659" s="11"/>
      <c r="CK659" s="11"/>
      <c r="CL659" s="11"/>
      <c r="CM659" s="11"/>
      <c r="CN659" s="11"/>
      <c r="CO659" s="11"/>
      <c r="CP659" s="11"/>
      <c r="CQ659" s="11"/>
      <c r="CR659" s="11"/>
      <c r="CS659" s="11"/>
      <c r="CT659" s="11"/>
      <c r="CU659" s="104"/>
      <c r="CV659" s="11"/>
      <c r="CW659" s="11"/>
      <c r="CX659" s="11"/>
      <c r="CY659" s="11"/>
      <c r="CZ659" s="11"/>
      <c r="DA659" s="11"/>
      <c r="DB659" s="11"/>
      <c r="DC659" s="11"/>
      <c r="DD659" s="11"/>
      <c r="DE659" s="11"/>
      <c r="DF659" s="11"/>
      <c r="DG659" s="11"/>
      <c r="DH659" s="11"/>
      <c r="DI659" s="11"/>
      <c r="DJ659" s="11"/>
      <c r="DK659" s="11"/>
      <c r="DL659" s="11"/>
      <c r="DM659" s="11"/>
      <c r="DN659" s="11"/>
      <c r="DO659" s="11"/>
      <c r="DP659" s="11"/>
      <c r="DQ659" s="11"/>
    </row>
    <row r="660" spans="1:121" ht="12.75" customHeight="1">
      <c r="A660" s="8"/>
      <c r="B660" s="29"/>
      <c r="C660" s="28"/>
      <c r="D660" s="9"/>
      <c r="E660" s="10"/>
      <c r="F660" s="11"/>
      <c r="G660" s="25"/>
      <c r="H660" s="26"/>
      <c r="I660" s="27"/>
      <c r="J660" s="39"/>
      <c r="K660" s="22"/>
      <c r="L660" s="11"/>
      <c r="M660" s="11"/>
      <c r="N660" s="11"/>
      <c r="O660" s="11"/>
      <c r="P660" s="11"/>
      <c r="Q660" s="23"/>
      <c r="R660" s="24"/>
      <c r="S660" s="24"/>
      <c r="T660" s="22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11"/>
      <c r="BV660" s="11"/>
      <c r="BW660" s="11"/>
      <c r="BX660" s="11"/>
      <c r="BY660" s="11"/>
      <c r="BZ660" s="11"/>
      <c r="CA660" s="11"/>
      <c r="CB660" s="11"/>
      <c r="CC660" s="11"/>
      <c r="CD660" s="11"/>
      <c r="CE660" s="11"/>
      <c r="CF660" s="11"/>
      <c r="CG660" s="11"/>
      <c r="CH660" s="11"/>
      <c r="CI660" s="11"/>
      <c r="CJ660" s="11"/>
      <c r="CK660" s="11"/>
      <c r="CL660" s="11"/>
      <c r="CM660" s="11"/>
      <c r="CN660" s="11"/>
      <c r="CO660" s="11"/>
      <c r="CP660" s="11"/>
      <c r="CQ660" s="11"/>
      <c r="CR660" s="11"/>
      <c r="CS660" s="11"/>
      <c r="CT660" s="11"/>
      <c r="CU660" s="104"/>
      <c r="CV660" s="11"/>
      <c r="CW660" s="11"/>
      <c r="CX660" s="11"/>
      <c r="CY660" s="11"/>
      <c r="CZ660" s="11"/>
      <c r="DA660" s="11"/>
      <c r="DB660" s="11"/>
      <c r="DC660" s="11"/>
      <c r="DD660" s="11"/>
      <c r="DE660" s="11"/>
      <c r="DF660" s="11"/>
      <c r="DG660" s="11"/>
      <c r="DH660" s="11"/>
      <c r="DI660" s="11"/>
      <c r="DJ660" s="11"/>
      <c r="DK660" s="11"/>
      <c r="DL660" s="11"/>
      <c r="DM660" s="11"/>
      <c r="DN660" s="11"/>
      <c r="DO660" s="11"/>
      <c r="DP660" s="11"/>
      <c r="DQ660" s="11"/>
    </row>
    <row r="661" spans="1:121" ht="12.75" customHeight="1">
      <c r="A661" s="8"/>
      <c r="B661" s="29"/>
      <c r="C661" s="28"/>
      <c r="D661" s="9"/>
      <c r="E661" s="10"/>
      <c r="F661" s="11"/>
      <c r="G661" s="25"/>
      <c r="H661" s="26"/>
      <c r="I661" s="27"/>
      <c r="J661" s="39"/>
      <c r="K661" s="22"/>
      <c r="L661" s="11"/>
      <c r="M661" s="11"/>
      <c r="N661" s="11"/>
      <c r="O661" s="11"/>
      <c r="P661" s="11"/>
      <c r="Q661" s="23"/>
      <c r="R661" s="24"/>
      <c r="S661" s="24"/>
      <c r="T661" s="22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11"/>
      <c r="BV661" s="11"/>
      <c r="BW661" s="11"/>
      <c r="BX661" s="11"/>
      <c r="BY661" s="11"/>
      <c r="BZ661" s="11"/>
      <c r="CA661" s="11"/>
      <c r="CB661" s="11"/>
      <c r="CC661" s="11"/>
      <c r="CD661" s="11"/>
      <c r="CE661" s="11"/>
      <c r="CF661" s="11"/>
      <c r="CG661" s="11"/>
      <c r="CH661" s="11"/>
      <c r="CI661" s="11"/>
      <c r="CJ661" s="11"/>
      <c r="CK661" s="11"/>
      <c r="CL661" s="11"/>
      <c r="CM661" s="11"/>
      <c r="CN661" s="11"/>
      <c r="CO661" s="11"/>
      <c r="CP661" s="11"/>
      <c r="CQ661" s="11"/>
      <c r="CR661" s="11"/>
      <c r="CS661" s="11"/>
      <c r="CT661" s="11"/>
      <c r="CU661" s="104"/>
      <c r="CV661" s="11"/>
      <c r="CW661" s="11"/>
      <c r="CX661" s="11"/>
      <c r="CY661" s="11"/>
      <c r="CZ661" s="11"/>
      <c r="DA661" s="11"/>
      <c r="DB661" s="11"/>
      <c r="DC661" s="11"/>
      <c r="DD661" s="11"/>
      <c r="DE661" s="11"/>
      <c r="DF661" s="11"/>
      <c r="DG661" s="11"/>
      <c r="DH661" s="11"/>
      <c r="DI661" s="11"/>
      <c r="DJ661" s="11"/>
      <c r="DK661" s="11"/>
      <c r="DL661" s="11"/>
      <c r="DM661" s="11"/>
      <c r="DN661" s="11"/>
      <c r="DO661" s="11"/>
      <c r="DP661" s="11"/>
      <c r="DQ661" s="11"/>
    </row>
    <row r="662" spans="1:121" ht="12.75" customHeight="1">
      <c r="A662" s="8"/>
      <c r="B662" s="29"/>
      <c r="C662" s="28"/>
      <c r="D662" s="9"/>
      <c r="E662" s="10"/>
      <c r="F662" s="11"/>
      <c r="G662" s="25"/>
      <c r="H662" s="26"/>
      <c r="I662" s="27"/>
      <c r="J662" s="39"/>
      <c r="K662" s="22"/>
      <c r="L662" s="11"/>
      <c r="M662" s="11"/>
      <c r="N662" s="11"/>
      <c r="O662" s="11"/>
      <c r="P662" s="11"/>
      <c r="Q662" s="23"/>
      <c r="R662" s="24"/>
      <c r="S662" s="24"/>
      <c r="T662" s="22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11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1"/>
      <c r="CI662" s="11"/>
      <c r="CJ662" s="11"/>
      <c r="CK662" s="11"/>
      <c r="CL662" s="11"/>
      <c r="CM662" s="11"/>
      <c r="CN662" s="11"/>
      <c r="CO662" s="11"/>
      <c r="CP662" s="11"/>
      <c r="CQ662" s="11"/>
      <c r="CR662" s="11"/>
      <c r="CS662" s="11"/>
      <c r="CT662" s="11"/>
      <c r="CU662" s="104"/>
      <c r="CV662" s="11"/>
      <c r="CW662" s="11"/>
      <c r="CX662" s="11"/>
      <c r="CY662" s="11"/>
      <c r="CZ662" s="11"/>
      <c r="DA662" s="11"/>
      <c r="DB662" s="11"/>
      <c r="DC662" s="11"/>
      <c r="DD662" s="11"/>
      <c r="DE662" s="11"/>
      <c r="DF662" s="11"/>
      <c r="DG662" s="11"/>
      <c r="DH662" s="11"/>
      <c r="DI662" s="11"/>
      <c r="DJ662" s="11"/>
      <c r="DK662" s="11"/>
      <c r="DL662" s="11"/>
      <c r="DM662" s="11"/>
      <c r="DN662" s="11"/>
      <c r="DO662" s="11"/>
      <c r="DP662" s="11"/>
      <c r="DQ662" s="11"/>
    </row>
    <row r="663" spans="1:121" ht="12.75" customHeight="1">
      <c r="A663" s="8"/>
      <c r="B663" s="29"/>
      <c r="C663" s="28"/>
      <c r="D663" s="9"/>
      <c r="E663" s="10"/>
      <c r="F663" s="11"/>
      <c r="G663" s="25"/>
      <c r="H663" s="26"/>
      <c r="I663" s="27"/>
      <c r="J663" s="39"/>
      <c r="K663" s="22"/>
      <c r="L663" s="11"/>
      <c r="M663" s="11"/>
      <c r="N663" s="11"/>
      <c r="O663" s="11"/>
      <c r="P663" s="11"/>
      <c r="Q663" s="23"/>
      <c r="R663" s="24"/>
      <c r="S663" s="24"/>
      <c r="T663" s="22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1"/>
      <c r="CG663" s="11"/>
      <c r="CH663" s="11"/>
      <c r="CI663" s="11"/>
      <c r="CJ663" s="11"/>
      <c r="CK663" s="11"/>
      <c r="CL663" s="11"/>
      <c r="CM663" s="11"/>
      <c r="CN663" s="11"/>
      <c r="CO663" s="11"/>
      <c r="CP663" s="11"/>
      <c r="CQ663" s="11"/>
      <c r="CR663" s="11"/>
      <c r="CS663" s="11"/>
      <c r="CT663" s="11"/>
      <c r="CU663" s="104"/>
      <c r="CV663" s="11"/>
      <c r="CW663" s="11"/>
      <c r="CX663" s="11"/>
      <c r="CY663" s="11"/>
      <c r="CZ663" s="11"/>
      <c r="DA663" s="11"/>
      <c r="DB663" s="11"/>
      <c r="DC663" s="11"/>
      <c r="DD663" s="11"/>
      <c r="DE663" s="11"/>
      <c r="DF663" s="11"/>
      <c r="DG663" s="11"/>
      <c r="DH663" s="11"/>
      <c r="DI663" s="11"/>
      <c r="DJ663" s="11"/>
      <c r="DK663" s="11"/>
      <c r="DL663" s="11"/>
      <c r="DM663" s="11"/>
      <c r="DN663" s="11"/>
      <c r="DO663" s="11"/>
      <c r="DP663" s="11"/>
      <c r="DQ663" s="11"/>
    </row>
    <row r="664" spans="1:121" ht="12.75" customHeight="1">
      <c r="A664" s="8"/>
      <c r="B664" s="29"/>
      <c r="C664" s="28"/>
      <c r="D664" s="9"/>
      <c r="E664" s="10"/>
      <c r="F664" s="11"/>
      <c r="G664" s="25"/>
      <c r="H664" s="26"/>
      <c r="I664" s="27"/>
      <c r="J664" s="39"/>
      <c r="K664" s="22"/>
      <c r="L664" s="11"/>
      <c r="M664" s="11"/>
      <c r="N664" s="11"/>
      <c r="O664" s="11"/>
      <c r="P664" s="11"/>
      <c r="Q664" s="23"/>
      <c r="R664" s="24"/>
      <c r="S664" s="24"/>
      <c r="T664" s="22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  <c r="BU664" s="11"/>
      <c r="BV664" s="11"/>
      <c r="BW664" s="11"/>
      <c r="BX664" s="11"/>
      <c r="BY664" s="11"/>
      <c r="BZ664" s="11"/>
      <c r="CA664" s="11"/>
      <c r="CB664" s="11"/>
      <c r="CC664" s="11"/>
      <c r="CD664" s="11"/>
      <c r="CE664" s="11"/>
      <c r="CF664" s="11"/>
      <c r="CG664" s="11"/>
      <c r="CH664" s="11"/>
      <c r="CI664" s="11"/>
      <c r="CJ664" s="11"/>
      <c r="CK664" s="11"/>
      <c r="CL664" s="11"/>
      <c r="CM664" s="11"/>
      <c r="CN664" s="11"/>
      <c r="CO664" s="11"/>
      <c r="CP664" s="11"/>
      <c r="CQ664" s="11"/>
      <c r="CR664" s="11"/>
      <c r="CS664" s="11"/>
      <c r="CT664" s="11"/>
      <c r="CU664" s="104"/>
      <c r="CV664" s="11"/>
      <c r="CW664" s="11"/>
      <c r="CX664" s="11"/>
      <c r="CY664" s="11"/>
      <c r="CZ664" s="11"/>
      <c r="DA664" s="11"/>
      <c r="DB664" s="11"/>
      <c r="DC664" s="11"/>
      <c r="DD664" s="11"/>
      <c r="DE664" s="11"/>
      <c r="DF664" s="11"/>
      <c r="DG664" s="11"/>
      <c r="DH664" s="11"/>
      <c r="DI664" s="11"/>
      <c r="DJ664" s="11"/>
      <c r="DK664" s="11"/>
      <c r="DL664" s="11"/>
      <c r="DM664" s="11"/>
      <c r="DN664" s="11"/>
      <c r="DO664" s="11"/>
      <c r="DP664" s="11"/>
      <c r="DQ664" s="11"/>
    </row>
    <row r="665" spans="1:121" ht="12.75" customHeight="1">
      <c r="A665" s="8"/>
      <c r="B665" s="29"/>
      <c r="C665" s="28"/>
      <c r="D665" s="9"/>
      <c r="E665" s="10"/>
      <c r="F665" s="11"/>
      <c r="G665" s="25"/>
      <c r="H665" s="26"/>
      <c r="I665" s="27"/>
      <c r="J665" s="39"/>
      <c r="K665" s="22"/>
      <c r="L665" s="11"/>
      <c r="M665" s="11"/>
      <c r="N665" s="11"/>
      <c r="O665" s="11"/>
      <c r="P665" s="11"/>
      <c r="Q665" s="23"/>
      <c r="R665" s="24"/>
      <c r="S665" s="24"/>
      <c r="T665" s="22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  <c r="BU665" s="11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1"/>
      <c r="CI665" s="11"/>
      <c r="CJ665" s="11"/>
      <c r="CK665" s="11"/>
      <c r="CL665" s="11"/>
      <c r="CM665" s="11"/>
      <c r="CN665" s="11"/>
      <c r="CO665" s="11"/>
      <c r="CP665" s="11"/>
      <c r="CQ665" s="11"/>
      <c r="CR665" s="11"/>
      <c r="CS665" s="11"/>
      <c r="CT665" s="11"/>
      <c r="CU665" s="104"/>
      <c r="CV665" s="11"/>
      <c r="CW665" s="11"/>
      <c r="CX665" s="11"/>
      <c r="CY665" s="11"/>
      <c r="CZ665" s="11"/>
      <c r="DA665" s="11"/>
      <c r="DB665" s="11"/>
      <c r="DC665" s="11"/>
      <c r="DD665" s="11"/>
      <c r="DE665" s="11"/>
      <c r="DF665" s="11"/>
      <c r="DG665" s="11"/>
      <c r="DH665" s="11"/>
      <c r="DI665" s="11"/>
      <c r="DJ665" s="11"/>
      <c r="DK665" s="11"/>
      <c r="DL665" s="11"/>
      <c r="DM665" s="11"/>
      <c r="DN665" s="11"/>
      <c r="DO665" s="11"/>
      <c r="DP665" s="11"/>
      <c r="DQ665" s="11"/>
    </row>
    <row r="666" spans="1:121" ht="12.75" customHeight="1">
      <c r="A666" s="8"/>
      <c r="B666" s="29"/>
      <c r="C666" s="28"/>
      <c r="D666" s="9"/>
      <c r="E666" s="10"/>
      <c r="F666" s="11"/>
      <c r="G666" s="25"/>
      <c r="H666" s="26"/>
      <c r="I666" s="27"/>
      <c r="J666" s="39"/>
      <c r="K666" s="22"/>
      <c r="L666" s="11"/>
      <c r="M666" s="11"/>
      <c r="N666" s="11"/>
      <c r="O666" s="11"/>
      <c r="P666" s="11"/>
      <c r="Q666" s="23"/>
      <c r="R666" s="24"/>
      <c r="S666" s="24"/>
      <c r="T666" s="22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11"/>
      <c r="BV666" s="11"/>
      <c r="BW666" s="11"/>
      <c r="BX666" s="11"/>
      <c r="BY666" s="11"/>
      <c r="BZ666" s="11"/>
      <c r="CA666" s="11"/>
      <c r="CB666" s="11"/>
      <c r="CC666" s="11"/>
      <c r="CD666" s="11"/>
      <c r="CE666" s="11"/>
      <c r="CF666" s="11"/>
      <c r="CG666" s="11"/>
      <c r="CH666" s="11"/>
      <c r="CI666" s="11"/>
      <c r="CJ666" s="11"/>
      <c r="CK666" s="11"/>
      <c r="CL666" s="11"/>
      <c r="CM666" s="11"/>
      <c r="CN666" s="11"/>
      <c r="CO666" s="11"/>
      <c r="CP666" s="11"/>
      <c r="CQ666" s="11"/>
      <c r="CR666" s="11"/>
      <c r="CS666" s="11"/>
      <c r="CT666" s="11"/>
      <c r="CU666" s="104"/>
      <c r="CV666" s="11"/>
      <c r="CW666" s="11"/>
      <c r="CX666" s="11"/>
      <c r="CY666" s="11"/>
      <c r="CZ666" s="11"/>
      <c r="DA666" s="11"/>
      <c r="DB666" s="11"/>
      <c r="DC666" s="11"/>
      <c r="DD666" s="11"/>
      <c r="DE666" s="11"/>
      <c r="DF666" s="11"/>
      <c r="DG666" s="11"/>
      <c r="DH666" s="11"/>
      <c r="DI666" s="11"/>
      <c r="DJ666" s="11"/>
      <c r="DK666" s="11"/>
      <c r="DL666" s="11"/>
      <c r="DM666" s="11"/>
      <c r="DN666" s="11"/>
      <c r="DO666" s="11"/>
      <c r="DP666" s="11"/>
      <c r="DQ666" s="11"/>
    </row>
    <row r="667" spans="1:121" ht="12.75" customHeight="1">
      <c r="A667" s="8"/>
      <c r="B667" s="29"/>
      <c r="C667" s="28"/>
      <c r="D667" s="9"/>
      <c r="E667" s="10"/>
      <c r="F667" s="11"/>
      <c r="G667" s="25"/>
      <c r="H667" s="26"/>
      <c r="I667" s="27"/>
      <c r="J667" s="39"/>
      <c r="K667" s="22"/>
      <c r="L667" s="11"/>
      <c r="M667" s="11"/>
      <c r="N667" s="11"/>
      <c r="O667" s="11"/>
      <c r="P667" s="11"/>
      <c r="Q667" s="23"/>
      <c r="R667" s="24"/>
      <c r="S667" s="24"/>
      <c r="T667" s="22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1"/>
      <c r="CG667" s="11"/>
      <c r="CH667" s="11"/>
      <c r="CI667" s="11"/>
      <c r="CJ667" s="11"/>
      <c r="CK667" s="11"/>
      <c r="CL667" s="11"/>
      <c r="CM667" s="11"/>
      <c r="CN667" s="11"/>
      <c r="CO667" s="11"/>
      <c r="CP667" s="11"/>
      <c r="CQ667" s="11"/>
      <c r="CR667" s="11"/>
      <c r="CS667" s="11"/>
      <c r="CT667" s="11"/>
      <c r="CU667" s="104"/>
      <c r="CV667" s="11"/>
      <c r="CW667" s="11"/>
      <c r="CX667" s="11"/>
      <c r="CY667" s="11"/>
      <c r="CZ667" s="11"/>
      <c r="DA667" s="11"/>
      <c r="DB667" s="11"/>
      <c r="DC667" s="11"/>
      <c r="DD667" s="11"/>
      <c r="DE667" s="11"/>
      <c r="DF667" s="11"/>
      <c r="DG667" s="11"/>
      <c r="DH667" s="11"/>
      <c r="DI667" s="11"/>
      <c r="DJ667" s="11"/>
      <c r="DK667" s="11"/>
      <c r="DL667" s="11"/>
      <c r="DM667" s="11"/>
      <c r="DN667" s="11"/>
      <c r="DO667" s="11"/>
      <c r="DP667" s="11"/>
      <c r="DQ667" s="11"/>
    </row>
    <row r="668" spans="1:121" ht="12.75" customHeight="1">
      <c r="A668" s="8"/>
      <c r="B668" s="29"/>
      <c r="C668" s="28"/>
      <c r="D668" s="9"/>
      <c r="E668" s="10"/>
      <c r="F668" s="11"/>
      <c r="G668" s="25"/>
      <c r="H668" s="26"/>
      <c r="I668" s="27"/>
      <c r="J668" s="39"/>
      <c r="K668" s="22"/>
      <c r="L668" s="11"/>
      <c r="M668" s="11"/>
      <c r="N668" s="11"/>
      <c r="O668" s="11"/>
      <c r="P668" s="11"/>
      <c r="Q668" s="23"/>
      <c r="R668" s="24"/>
      <c r="S668" s="24"/>
      <c r="T668" s="22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  <c r="BU668" s="11"/>
      <c r="BV668" s="11"/>
      <c r="BW668" s="11"/>
      <c r="BX668" s="11"/>
      <c r="BY668" s="11"/>
      <c r="BZ668" s="11"/>
      <c r="CA668" s="11"/>
      <c r="CB668" s="11"/>
      <c r="CC668" s="11"/>
      <c r="CD668" s="11"/>
      <c r="CE668" s="11"/>
      <c r="CF668" s="11"/>
      <c r="CG668" s="11"/>
      <c r="CH668" s="11"/>
      <c r="CI668" s="11"/>
      <c r="CJ668" s="11"/>
      <c r="CK668" s="11"/>
      <c r="CL668" s="11"/>
      <c r="CM668" s="11"/>
      <c r="CN668" s="11"/>
      <c r="CO668" s="11"/>
      <c r="CP668" s="11"/>
      <c r="CQ668" s="11"/>
      <c r="CR668" s="11"/>
      <c r="CS668" s="11"/>
      <c r="CT668" s="11"/>
      <c r="CU668" s="104"/>
      <c r="CV668" s="11"/>
      <c r="CW668" s="11"/>
      <c r="CX668" s="11"/>
      <c r="CY668" s="11"/>
      <c r="CZ668" s="11"/>
      <c r="DA668" s="11"/>
      <c r="DB668" s="11"/>
      <c r="DC668" s="11"/>
      <c r="DD668" s="11"/>
      <c r="DE668" s="11"/>
      <c r="DF668" s="11"/>
      <c r="DG668" s="11"/>
      <c r="DH668" s="11"/>
      <c r="DI668" s="11"/>
      <c r="DJ668" s="11"/>
      <c r="DK668" s="11"/>
      <c r="DL668" s="11"/>
      <c r="DM668" s="11"/>
      <c r="DN668" s="11"/>
      <c r="DO668" s="11"/>
      <c r="DP668" s="11"/>
      <c r="DQ668" s="11"/>
    </row>
    <row r="669" spans="1:121" ht="12.75" customHeight="1">
      <c r="A669" s="8"/>
      <c r="B669" s="29"/>
      <c r="C669" s="28"/>
      <c r="D669" s="9"/>
      <c r="E669" s="10"/>
      <c r="F669" s="11"/>
      <c r="G669" s="25"/>
      <c r="H669" s="26"/>
      <c r="I669" s="27"/>
      <c r="J669" s="39"/>
      <c r="K669" s="22"/>
      <c r="L669" s="11"/>
      <c r="M669" s="11"/>
      <c r="N669" s="11"/>
      <c r="O669" s="11"/>
      <c r="P669" s="11"/>
      <c r="Q669" s="23"/>
      <c r="R669" s="24"/>
      <c r="S669" s="24"/>
      <c r="T669" s="22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  <c r="BR669" s="11"/>
      <c r="BS669" s="11"/>
      <c r="BT669" s="11"/>
      <c r="BU669" s="11"/>
      <c r="BV669" s="11"/>
      <c r="BW669" s="11"/>
      <c r="BX669" s="11"/>
      <c r="BY669" s="11"/>
      <c r="BZ669" s="11"/>
      <c r="CA669" s="11"/>
      <c r="CB669" s="11"/>
      <c r="CC669" s="11"/>
      <c r="CD669" s="11"/>
      <c r="CE669" s="11"/>
      <c r="CF669" s="11"/>
      <c r="CG669" s="11"/>
      <c r="CH669" s="11"/>
      <c r="CI669" s="11"/>
      <c r="CJ669" s="11"/>
      <c r="CK669" s="11"/>
      <c r="CL669" s="11"/>
      <c r="CM669" s="11"/>
      <c r="CN669" s="11"/>
      <c r="CO669" s="11"/>
      <c r="CP669" s="11"/>
      <c r="CQ669" s="11"/>
      <c r="CR669" s="11"/>
      <c r="CS669" s="11"/>
      <c r="CT669" s="11"/>
      <c r="CU669" s="104"/>
      <c r="CV669" s="11"/>
      <c r="CW669" s="11"/>
      <c r="CX669" s="11"/>
      <c r="CY669" s="11"/>
      <c r="CZ669" s="11"/>
      <c r="DA669" s="11"/>
      <c r="DB669" s="11"/>
      <c r="DC669" s="11"/>
      <c r="DD669" s="11"/>
      <c r="DE669" s="11"/>
      <c r="DF669" s="11"/>
      <c r="DG669" s="11"/>
      <c r="DH669" s="11"/>
      <c r="DI669" s="11"/>
      <c r="DJ669" s="11"/>
      <c r="DK669" s="11"/>
      <c r="DL669" s="11"/>
      <c r="DM669" s="11"/>
      <c r="DN669" s="11"/>
      <c r="DO669" s="11"/>
      <c r="DP669" s="11"/>
      <c r="DQ669" s="11"/>
    </row>
    <row r="670" spans="1:121" ht="12.75" customHeight="1">
      <c r="A670" s="8"/>
      <c r="B670" s="29"/>
      <c r="C670" s="28"/>
      <c r="D670" s="9"/>
      <c r="E670" s="10"/>
      <c r="F670" s="11"/>
      <c r="G670" s="25"/>
      <c r="H670" s="26"/>
      <c r="I670" s="27"/>
      <c r="J670" s="39"/>
      <c r="K670" s="22"/>
      <c r="L670" s="11"/>
      <c r="M670" s="11"/>
      <c r="N670" s="11"/>
      <c r="O670" s="11"/>
      <c r="P670" s="11"/>
      <c r="Q670" s="23"/>
      <c r="R670" s="24"/>
      <c r="S670" s="24"/>
      <c r="T670" s="22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  <c r="BR670" s="11"/>
      <c r="BS670" s="11"/>
      <c r="BT670" s="11"/>
      <c r="BU670" s="11"/>
      <c r="BV670" s="11"/>
      <c r="BW670" s="11"/>
      <c r="BX670" s="11"/>
      <c r="BY670" s="11"/>
      <c r="BZ670" s="11"/>
      <c r="CA670" s="11"/>
      <c r="CB670" s="11"/>
      <c r="CC670" s="11"/>
      <c r="CD670" s="11"/>
      <c r="CE670" s="11"/>
      <c r="CF670" s="11"/>
      <c r="CG670" s="11"/>
      <c r="CH670" s="11"/>
      <c r="CI670" s="11"/>
      <c r="CJ670" s="11"/>
      <c r="CK670" s="11"/>
      <c r="CL670" s="11"/>
      <c r="CM670" s="11"/>
      <c r="CN670" s="11"/>
      <c r="CO670" s="11"/>
      <c r="CP670" s="11"/>
      <c r="CQ670" s="11"/>
      <c r="CR670" s="11"/>
      <c r="CS670" s="11"/>
      <c r="CT670" s="11"/>
      <c r="CU670" s="104"/>
      <c r="CV670" s="11"/>
      <c r="CW670" s="11"/>
      <c r="CX670" s="11"/>
      <c r="CY670" s="11"/>
      <c r="CZ670" s="11"/>
      <c r="DA670" s="11"/>
      <c r="DB670" s="11"/>
      <c r="DC670" s="11"/>
      <c r="DD670" s="11"/>
      <c r="DE670" s="11"/>
      <c r="DF670" s="11"/>
      <c r="DG670" s="11"/>
      <c r="DH670" s="11"/>
      <c r="DI670" s="11"/>
      <c r="DJ670" s="11"/>
      <c r="DK670" s="11"/>
      <c r="DL670" s="11"/>
      <c r="DM670" s="11"/>
      <c r="DN670" s="11"/>
      <c r="DO670" s="11"/>
      <c r="DP670" s="11"/>
      <c r="DQ670" s="11"/>
    </row>
    <row r="671" spans="1:121" ht="12.75" customHeight="1">
      <c r="A671" s="8"/>
      <c r="B671" s="29"/>
      <c r="C671" s="28"/>
      <c r="D671" s="9"/>
      <c r="E671" s="10"/>
      <c r="F671" s="11"/>
      <c r="G671" s="25"/>
      <c r="H671" s="26"/>
      <c r="I671" s="27"/>
      <c r="J671" s="39"/>
      <c r="K671" s="22"/>
      <c r="L671" s="11"/>
      <c r="M671" s="11"/>
      <c r="N671" s="11"/>
      <c r="O671" s="11"/>
      <c r="P671" s="11"/>
      <c r="Q671" s="23"/>
      <c r="R671" s="24"/>
      <c r="S671" s="24"/>
      <c r="T671" s="22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  <c r="BR671" s="11"/>
      <c r="BS671" s="11"/>
      <c r="BT671" s="11"/>
      <c r="BU671" s="11"/>
      <c r="BV671" s="11"/>
      <c r="BW671" s="11"/>
      <c r="BX671" s="11"/>
      <c r="BY671" s="11"/>
      <c r="BZ671" s="11"/>
      <c r="CA671" s="11"/>
      <c r="CB671" s="11"/>
      <c r="CC671" s="11"/>
      <c r="CD671" s="11"/>
      <c r="CE671" s="11"/>
      <c r="CF671" s="11"/>
      <c r="CG671" s="11"/>
      <c r="CH671" s="11"/>
      <c r="CI671" s="11"/>
      <c r="CJ671" s="11"/>
      <c r="CK671" s="11"/>
      <c r="CL671" s="11"/>
      <c r="CM671" s="11"/>
      <c r="CN671" s="11"/>
      <c r="CO671" s="11"/>
      <c r="CP671" s="11"/>
      <c r="CQ671" s="11"/>
      <c r="CR671" s="11"/>
      <c r="CS671" s="11"/>
      <c r="CT671" s="11"/>
      <c r="CU671" s="104"/>
      <c r="CV671" s="11"/>
      <c r="CW671" s="11"/>
      <c r="CX671" s="11"/>
      <c r="CY671" s="11"/>
      <c r="CZ671" s="11"/>
      <c r="DA671" s="11"/>
      <c r="DB671" s="11"/>
      <c r="DC671" s="11"/>
      <c r="DD671" s="11"/>
      <c r="DE671" s="11"/>
      <c r="DF671" s="11"/>
      <c r="DG671" s="11"/>
      <c r="DH671" s="11"/>
      <c r="DI671" s="11"/>
      <c r="DJ671" s="11"/>
      <c r="DK671" s="11"/>
      <c r="DL671" s="11"/>
      <c r="DM671" s="11"/>
      <c r="DN671" s="11"/>
      <c r="DO671" s="11"/>
      <c r="DP671" s="11"/>
      <c r="DQ671" s="11"/>
    </row>
    <row r="672" spans="1:121" ht="12.75" customHeight="1">
      <c r="A672" s="8"/>
      <c r="B672" s="29"/>
      <c r="C672" s="28"/>
      <c r="D672" s="9"/>
      <c r="E672" s="10"/>
      <c r="F672" s="11"/>
      <c r="G672" s="25"/>
      <c r="H672" s="26"/>
      <c r="I672" s="27"/>
      <c r="J672" s="39"/>
      <c r="K672" s="22"/>
      <c r="L672" s="11"/>
      <c r="M672" s="11"/>
      <c r="N672" s="11"/>
      <c r="O672" s="11"/>
      <c r="P672" s="11"/>
      <c r="Q672" s="23"/>
      <c r="R672" s="24"/>
      <c r="S672" s="24"/>
      <c r="T672" s="22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  <c r="BQ672" s="11"/>
      <c r="BR672" s="11"/>
      <c r="BS672" s="11"/>
      <c r="BT672" s="11"/>
      <c r="BU672" s="11"/>
      <c r="BV672" s="11"/>
      <c r="BW672" s="11"/>
      <c r="BX672" s="11"/>
      <c r="BY672" s="11"/>
      <c r="BZ672" s="11"/>
      <c r="CA672" s="11"/>
      <c r="CB672" s="11"/>
      <c r="CC672" s="11"/>
      <c r="CD672" s="11"/>
      <c r="CE672" s="11"/>
      <c r="CF672" s="11"/>
      <c r="CG672" s="11"/>
      <c r="CH672" s="11"/>
      <c r="CI672" s="11"/>
      <c r="CJ672" s="11"/>
      <c r="CK672" s="11"/>
      <c r="CL672" s="11"/>
      <c r="CM672" s="11"/>
      <c r="CN672" s="11"/>
      <c r="CO672" s="11"/>
      <c r="CP672" s="11"/>
      <c r="CQ672" s="11"/>
      <c r="CR672" s="11"/>
      <c r="CS672" s="11"/>
      <c r="CT672" s="11"/>
      <c r="CU672" s="104"/>
      <c r="CV672" s="11"/>
      <c r="CW672" s="11"/>
      <c r="CX672" s="11"/>
      <c r="CY672" s="11"/>
      <c r="CZ672" s="11"/>
      <c r="DA672" s="11"/>
      <c r="DB672" s="11"/>
      <c r="DC672" s="11"/>
      <c r="DD672" s="11"/>
      <c r="DE672" s="11"/>
      <c r="DF672" s="11"/>
      <c r="DG672" s="11"/>
      <c r="DH672" s="11"/>
      <c r="DI672" s="11"/>
      <c r="DJ672" s="11"/>
      <c r="DK672" s="11"/>
      <c r="DL672" s="11"/>
      <c r="DM672" s="11"/>
      <c r="DN672" s="11"/>
      <c r="DO672" s="11"/>
      <c r="DP672" s="11"/>
      <c r="DQ672" s="11"/>
    </row>
    <row r="673" spans="1:121" ht="12.75" customHeight="1">
      <c r="A673" s="8"/>
      <c r="B673" s="29"/>
      <c r="C673" s="28"/>
      <c r="D673" s="9"/>
      <c r="E673" s="10"/>
      <c r="F673" s="11"/>
      <c r="G673" s="25"/>
      <c r="H673" s="26"/>
      <c r="I673" s="27"/>
      <c r="J673" s="39"/>
      <c r="K673" s="22"/>
      <c r="L673" s="11"/>
      <c r="M673" s="11"/>
      <c r="N673" s="11"/>
      <c r="O673" s="11"/>
      <c r="P673" s="11"/>
      <c r="Q673" s="23"/>
      <c r="R673" s="24"/>
      <c r="S673" s="24"/>
      <c r="T673" s="22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  <c r="BQ673" s="11"/>
      <c r="BR673" s="11"/>
      <c r="BS673" s="11"/>
      <c r="BT673" s="11"/>
      <c r="BU673" s="11"/>
      <c r="BV673" s="11"/>
      <c r="BW673" s="11"/>
      <c r="BX673" s="11"/>
      <c r="BY673" s="11"/>
      <c r="BZ673" s="11"/>
      <c r="CA673" s="11"/>
      <c r="CB673" s="11"/>
      <c r="CC673" s="11"/>
      <c r="CD673" s="11"/>
      <c r="CE673" s="11"/>
      <c r="CF673" s="11"/>
      <c r="CG673" s="11"/>
      <c r="CH673" s="11"/>
      <c r="CI673" s="11"/>
      <c r="CJ673" s="11"/>
      <c r="CK673" s="11"/>
      <c r="CL673" s="11"/>
      <c r="CM673" s="11"/>
      <c r="CN673" s="11"/>
      <c r="CO673" s="11"/>
      <c r="CP673" s="11"/>
      <c r="CQ673" s="11"/>
      <c r="CR673" s="11"/>
      <c r="CS673" s="11"/>
      <c r="CT673" s="11"/>
      <c r="CU673" s="104"/>
      <c r="CV673" s="11"/>
      <c r="CW673" s="11"/>
      <c r="CX673" s="11"/>
      <c r="CY673" s="11"/>
      <c r="CZ673" s="11"/>
      <c r="DA673" s="11"/>
      <c r="DB673" s="11"/>
      <c r="DC673" s="11"/>
      <c r="DD673" s="11"/>
      <c r="DE673" s="11"/>
      <c r="DF673" s="11"/>
      <c r="DG673" s="11"/>
      <c r="DH673" s="11"/>
      <c r="DI673" s="11"/>
      <c r="DJ673" s="11"/>
      <c r="DK673" s="11"/>
      <c r="DL673" s="11"/>
      <c r="DM673" s="11"/>
      <c r="DN673" s="11"/>
      <c r="DO673" s="11"/>
      <c r="DP673" s="11"/>
      <c r="DQ673" s="11"/>
    </row>
    <row r="674" spans="1:121" ht="12.75" customHeight="1">
      <c r="A674" s="8"/>
      <c r="B674" s="29"/>
      <c r="C674" s="28"/>
      <c r="D674" s="9"/>
      <c r="E674" s="10"/>
      <c r="F674" s="11"/>
      <c r="G674" s="25"/>
      <c r="H674" s="26"/>
      <c r="I674" s="27"/>
      <c r="J674" s="39"/>
      <c r="K674" s="22"/>
      <c r="L674" s="11"/>
      <c r="M674" s="11"/>
      <c r="N674" s="11"/>
      <c r="O674" s="11"/>
      <c r="P674" s="11"/>
      <c r="Q674" s="23"/>
      <c r="R674" s="24"/>
      <c r="S674" s="24"/>
      <c r="T674" s="22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  <c r="BQ674" s="11"/>
      <c r="BR674" s="11"/>
      <c r="BS674" s="11"/>
      <c r="BT674" s="11"/>
      <c r="BU674" s="11"/>
      <c r="BV674" s="11"/>
      <c r="BW674" s="11"/>
      <c r="BX674" s="11"/>
      <c r="BY674" s="11"/>
      <c r="BZ674" s="11"/>
      <c r="CA674" s="11"/>
      <c r="CB674" s="11"/>
      <c r="CC674" s="11"/>
      <c r="CD674" s="11"/>
      <c r="CE674" s="11"/>
      <c r="CF674" s="11"/>
      <c r="CG674" s="11"/>
      <c r="CH674" s="11"/>
      <c r="CI674" s="11"/>
      <c r="CJ674" s="11"/>
      <c r="CK674" s="11"/>
      <c r="CL674" s="11"/>
      <c r="CM674" s="11"/>
      <c r="CN674" s="11"/>
      <c r="CO674" s="11"/>
      <c r="CP674" s="11"/>
      <c r="CQ674" s="11"/>
      <c r="CR674" s="11"/>
      <c r="CS674" s="11"/>
      <c r="CT674" s="11"/>
      <c r="CU674" s="104"/>
      <c r="CV674" s="11"/>
      <c r="CW674" s="11"/>
      <c r="CX674" s="11"/>
      <c r="CY674" s="11"/>
      <c r="CZ674" s="11"/>
      <c r="DA674" s="11"/>
      <c r="DB674" s="11"/>
      <c r="DC674" s="11"/>
      <c r="DD674" s="11"/>
      <c r="DE674" s="11"/>
      <c r="DF674" s="11"/>
      <c r="DG674" s="11"/>
      <c r="DH674" s="11"/>
      <c r="DI674" s="11"/>
      <c r="DJ674" s="11"/>
      <c r="DK674" s="11"/>
      <c r="DL674" s="11"/>
      <c r="DM674" s="11"/>
      <c r="DN674" s="11"/>
      <c r="DO674" s="11"/>
      <c r="DP674" s="11"/>
      <c r="DQ674" s="11"/>
    </row>
    <row r="675" spans="1:121" ht="12.75" customHeight="1">
      <c r="A675" s="8"/>
      <c r="B675" s="29"/>
      <c r="C675" s="28"/>
      <c r="D675" s="9"/>
      <c r="E675" s="10"/>
      <c r="F675" s="11"/>
      <c r="G675" s="25"/>
      <c r="H675" s="26"/>
      <c r="I675" s="27"/>
      <c r="J675" s="39"/>
      <c r="K675" s="22"/>
      <c r="L675" s="11"/>
      <c r="M675" s="11"/>
      <c r="N675" s="11"/>
      <c r="O675" s="11"/>
      <c r="P675" s="11"/>
      <c r="Q675" s="23"/>
      <c r="R675" s="24"/>
      <c r="S675" s="24"/>
      <c r="T675" s="22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  <c r="BR675" s="11"/>
      <c r="BS675" s="11"/>
      <c r="BT675" s="11"/>
      <c r="BU675" s="11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  <c r="CH675" s="11"/>
      <c r="CI675" s="11"/>
      <c r="CJ675" s="11"/>
      <c r="CK675" s="11"/>
      <c r="CL675" s="11"/>
      <c r="CM675" s="11"/>
      <c r="CN675" s="11"/>
      <c r="CO675" s="11"/>
      <c r="CP675" s="11"/>
      <c r="CQ675" s="11"/>
      <c r="CR675" s="11"/>
      <c r="CS675" s="11"/>
      <c r="CT675" s="11"/>
      <c r="CU675" s="104"/>
      <c r="CV675" s="11"/>
      <c r="CW675" s="11"/>
      <c r="CX675" s="11"/>
      <c r="CY675" s="11"/>
      <c r="CZ675" s="11"/>
      <c r="DA675" s="11"/>
      <c r="DB675" s="11"/>
      <c r="DC675" s="11"/>
      <c r="DD675" s="11"/>
      <c r="DE675" s="11"/>
      <c r="DF675" s="11"/>
      <c r="DG675" s="11"/>
      <c r="DH675" s="11"/>
      <c r="DI675" s="11"/>
      <c r="DJ675" s="11"/>
      <c r="DK675" s="11"/>
      <c r="DL675" s="11"/>
      <c r="DM675" s="11"/>
      <c r="DN675" s="11"/>
      <c r="DO675" s="11"/>
      <c r="DP675" s="11"/>
      <c r="DQ675" s="11"/>
    </row>
    <row r="676" spans="1:121" ht="12.75" customHeight="1">
      <c r="A676" s="8"/>
      <c r="B676" s="29"/>
      <c r="C676" s="28"/>
      <c r="D676" s="9"/>
      <c r="E676" s="10"/>
      <c r="F676" s="11"/>
      <c r="G676" s="25"/>
      <c r="H676" s="26"/>
      <c r="I676" s="27"/>
      <c r="J676" s="39"/>
      <c r="K676" s="22"/>
      <c r="L676" s="11"/>
      <c r="M676" s="11"/>
      <c r="N676" s="11"/>
      <c r="O676" s="11"/>
      <c r="P676" s="11"/>
      <c r="Q676" s="23"/>
      <c r="R676" s="24"/>
      <c r="S676" s="24"/>
      <c r="T676" s="22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  <c r="BR676" s="11"/>
      <c r="BS676" s="11"/>
      <c r="BT676" s="11"/>
      <c r="BU676" s="11"/>
      <c r="BV676" s="11"/>
      <c r="BW676" s="11"/>
      <c r="BX676" s="11"/>
      <c r="BY676" s="11"/>
      <c r="BZ676" s="11"/>
      <c r="CA676" s="11"/>
      <c r="CB676" s="11"/>
      <c r="CC676" s="11"/>
      <c r="CD676" s="11"/>
      <c r="CE676" s="11"/>
      <c r="CF676" s="11"/>
      <c r="CG676" s="11"/>
      <c r="CH676" s="11"/>
      <c r="CI676" s="11"/>
      <c r="CJ676" s="11"/>
      <c r="CK676" s="11"/>
      <c r="CL676" s="11"/>
      <c r="CM676" s="11"/>
      <c r="CN676" s="11"/>
      <c r="CO676" s="11"/>
      <c r="CP676" s="11"/>
      <c r="CQ676" s="11"/>
      <c r="CR676" s="11"/>
      <c r="CS676" s="11"/>
      <c r="CT676" s="11"/>
      <c r="CU676" s="104"/>
      <c r="CV676" s="11"/>
      <c r="CW676" s="11"/>
      <c r="CX676" s="11"/>
      <c r="CY676" s="11"/>
      <c r="CZ676" s="11"/>
      <c r="DA676" s="11"/>
      <c r="DB676" s="11"/>
      <c r="DC676" s="11"/>
      <c r="DD676" s="11"/>
      <c r="DE676" s="11"/>
      <c r="DF676" s="11"/>
      <c r="DG676" s="11"/>
      <c r="DH676" s="11"/>
      <c r="DI676" s="11"/>
      <c r="DJ676" s="11"/>
      <c r="DK676" s="11"/>
      <c r="DL676" s="11"/>
      <c r="DM676" s="11"/>
      <c r="DN676" s="11"/>
      <c r="DO676" s="11"/>
      <c r="DP676" s="11"/>
      <c r="DQ676" s="11"/>
    </row>
    <row r="677" spans="1:121" ht="12.75" customHeight="1">
      <c r="A677" s="8"/>
      <c r="B677" s="29"/>
      <c r="C677" s="28"/>
      <c r="D677" s="9"/>
      <c r="E677" s="10"/>
      <c r="F677" s="11"/>
      <c r="G677" s="25"/>
      <c r="H677" s="26"/>
      <c r="I677" s="27"/>
      <c r="J677" s="39"/>
      <c r="K677" s="22"/>
      <c r="L677" s="11"/>
      <c r="M677" s="11"/>
      <c r="N677" s="11"/>
      <c r="O677" s="11"/>
      <c r="P677" s="11"/>
      <c r="Q677" s="23"/>
      <c r="R677" s="24"/>
      <c r="S677" s="24"/>
      <c r="T677" s="22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  <c r="BQ677" s="11"/>
      <c r="BR677" s="11"/>
      <c r="BS677" s="11"/>
      <c r="BT677" s="11"/>
      <c r="BU677" s="11"/>
      <c r="BV677" s="11"/>
      <c r="BW677" s="11"/>
      <c r="BX677" s="11"/>
      <c r="BY677" s="11"/>
      <c r="BZ677" s="11"/>
      <c r="CA677" s="11"/>
      <c r="CB677" s="11"/>
      <c r="CC677" s="11"/>
      <c r="CD677" s="11"/>
      <c r="CE677" s="11"/>
      <c r="CF677" s="11"/>
      <c r="CG677" s="11"/>
      <c r="CH677" s="11"/>
      <c r="CI677" s="11"/>
      <c r="CJ677" s="11"/>
      <c r="CK677" s="11"/>
      <c r="CL677" s="11"/>
      <c r="CM677" s="11"/>
      <c r="CN677" s="11"/>
      <c r="CO677" s="11"/>
      <c r="CP677" s="11"/>
      <c r="CQ677" s="11"/>
      <c r="CR677" s="11"/>
      <c r="CS677" s="11"/>
      <c r="CT677" s="11"/>
      <c r="CU677" s="104"/>
      <c r="CV677" s="11"/>
      <c r="CW677" s="11"/>
      <c r="CX677" s="11"/>
      <c r="CY677" s="11"/>
      <c r="CZ677" s="11"/>
      <c r="DA677" s="11"/>
      <c r="DB677" s="11"/>
      <c r="DC677" s="11"/>
      <c r="DD677" s="11"/>
      <c r="DE677" s="11"/>
      <c r="DF677" s="11"/>
      <c r="DG677" s="11"/>
      <c r="DH677" s="11"/>
      <c r="DI677" s="11"/>
      <c r="DJ677" s="11"/>
      <c r="DK677" s="11"/>
      <c r="DL677" s="11"/>
      <c r="DM677" s="11"/>
      <c r="DN677" s="11"/>
      <c r="DO677" s="11"/>
      <c r="DP677" s="11"/>
      <c r="DQ677" s="11"/>
    </row>
    <row r="678" spans="1:121" ht="12.75" customHeight="1">
      <c r="A678" s="8"/>
      <c r="B678" s="29"/>
      <c r="C678" s="28"/>
      <c r="D678" s="9"/>
      <c r="E678" s="10"/>
      <c r="F678" s="11"/>
      <c r="G678" s="25"/>
      <c r="H678" s="26"/>
      <c r="I678" s="27"/>
      <c r="J678" s="39"/>
      <c r="K678" s="22"/>
      <c r="L678" s="11"/>
      <c r="M678" s="11"/>
      <c r="N678" s="11"/>
      <c r="O678" s="11"/>
      <c r="P678" s="11"/>
      <c r="Q678" s="23"/>
      <c r="R678" s="24"/>
      <c r="S678" s="24"/>
      <c r="T678" s="22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  <c r="BR678" s="11"/>
      <c r="BS678" s="11"/>
      <c r="BT678" s="11"/>
      <c r="BU678" s="11"/>
      <c r="BV678" s="11"/>
      <c r="BW678" s="11"/>
      <c r="BX678" s="11"/>
      <c r="BY678" s="11"/>
      <c r="BZ678" s="11"/>
      <c r="CA678" s="11"/>
      <c r="CB678" s="11"/>
      <c r="CC678" s="11"/>
      <c r="CD678" s="11"/>
      <c r="CE678" s="11"/>
      <c r="CF678" s="11"/>
      <c r="CG678" s="11"/>
      <c r="CH678" s="11"/>
      <c r="CI678" s="11"/>
      <c r="CJ678" s="11"/>
      <c r="CK678" s="11"/>
      <c r="CL678" s="11"/>
      <c r="CM678" s="11"/>
      <c r="CN678" s="11"/>
      <c r="CO678" s="11"/>
      <c r="CP678" s="11"/>
      <c r="CQ678" s="11"/>
      <c r="CR678" s="11"/>
      <c r="CS678" s="11"/>
      <c r="CT678" s="11"/>
      <c r="CU678" s="104"/>
      <c r="CV678" s="11"/>
      <c r="CW678" s="11"/>
      <c r="CX678" s="11"/>
      <c r="CY678" s="11"/>
      <c r="CZ678" s="11"/>
      <c r="DA678" s="11"/>
      <c r="DB678" s="11"/>
      <c r="DC678" s="11"/>
      <c r="DD678" s="11"/>
      <c r="DE678" s="11"/>
      <c r="DF678" s="11"/>
      <c r="DG678" s="11"/>
      <c r="DH678" s="11"/>
      <c r="DI678" s="11"/>
      <c r="DJ678" s="11"/>
      <c r="DK678" s="11"/>
      <c r="DL678" s="11"/>
      <c r="DM678" s="11"/>
      <c r="DN678" s="11"/>
      <c r="DO678" s="11"/>
      <c r="DP678" s="11"/>
      <c r="DQ678" s="11"/>
    </row>
    <row r="679" spans="1:121" ht="12.75" customHeight="1">
      <c r="A679" s="8"/>
      <c r="B679" s="29"/>
      <c r="C679" s="28"/>
      <c r="D679" s="9"/>
      <c r="E679" s="10"/>
      <c r="F679" s="11"/>
      <c r="G679" s="25"/>
      <c r="H679" s="26"/>
      <c r="I679" s="27"/>
      <c r="J679" s="39"/>
      <c r="K679" s="22"/>
      <c r="L679" s="11"/>
      <c r="M679" s="11"/>
      <c r="N679" s="11"/>
      <c r="O679" s="11"/>
      <c r="P679" s="11"/>
      <c r="Q679" s="23"/>
      <c r="R679" s="24"/>
      <c r="S679" s="24"/>
      <c r="T679" s="22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  <c r="BP679" s="11"/>
      <c r="BQ679" s="11"/>
      <c r="BR679" s="11"/>
      <c r="BS679" s="11"/>
      <c r="BT679" s="11"/>
      <c r="BU679" s="11"/>
      <c r="BV679" s="11"/>
      <c r="BW679" s="11"/>
      <c r="BX679" s="11"/>
      <c r="BY679" s="11"/>
      <c r="BZ679" s="11"/>
      <c r="CA679" s="11"/>
      <c r="CB679" s="11"/>
      <c r="CC679" s="11"/>
      <c r="CD679" s="11"/>
      <c r="CE679" s="11"/>
      <c r="CF679" s="11"/>
      <c r="CG679" s="11"/>
      <c r="CH679" s="11"/>
      <c r="CI679" s="11"/>
      <c r="CJ679" s="11"/>
      <c r="CK679" s="11"/>
      <c r="CL679" s="11"/>
      <c r="CM679" s="11"/>
      <c r="CN679" s="11"/>
      <c r="CO679" s="11"/>
      <c r="CP679" s="11"/>
      <c r="CQ679" s="11"/>
      <c r="CR679" s="11"/>
      <c r="CS679" s="11"/>
      <c r="CT679" s="11"/>
      <c r="CU679" s="104"/>
      <c r="CV679" s="11"/>
      <c r="CW679" s="11"/>
      <c r="CX679" s="11"/>
      <c r="CY679" s="11"/>
      <c r="CZ679" s="11"/>
      <c r="DA679" s="11"/>
      <c r="DB679" s="11"/>
      <c r="DC679" s="11"/>
      <c r="DD679" s="11"/>
      <c r="DE679" s="11"/>
      <c r="DF679" s="11"/>
      <c r="DG679" s="11"/>
      <c r="DH679" s="11"/>
      <c r="DI679" s="11"/>
      <c r="DJ679" s="11"/>
      <c r="DK679" s="11"/>
      <c r="DL679" s="11"/>
      <c r="DM679" s="11"/>
      <c r="DN679" s="11"/>
      <c r="DO679" s="11"/>
      <c r="DP679" s="11"/>
      <c r="DQ679" s="11"/>
    </row>
    <row r="680" spans="1:121" ht="12.75" customHeight="1">
      <c r="A680" s="8"/>
      <c r="B680" s="29"/>
      <c r="C680" s="28"/>
      <c r="D680" s="9"/>
      <c r="E680" s="10"/>
      <c r="F680" s="11"/>
      <c r="G680" s="25"/>
      <c r="H680" s="26"/>
      <c r="I680" s="27"/>
      <c r="J680" s="39"/>
      <c r="K680" s="22"/>
      <c r="L680" s="11"/>
      <c r="M680" s="11"/>
      <c r="N680" s="11"/>
      <c r="O680" s="11"/>
      <c r="P680" s="11"/>
      <c r="Q680" s="23"/>
      <c r="R680" s="24"/>
      <c r="S680" s="24"/>
      <c r="T680" s="22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  <c r="BQ680" s="11"/>
      <c r="BR680" s="11"/>
      <c r="BS680" s="11"/>
      <c r="BT680" s="11"/>
      <c r="BU680" s="11"/>
      <c r="BV680" s="11"/>
      <c r="BW680" s="11"/>
      <c r="BX680" s="11"/>
      <c r="BY680" s="11"/>
      <c r="BZ680" s="11"/>
      <c r="CA680" s="11"/>
      <c r="CB680" s="11"/>
      <c r="CC680" s="11"/>
      <c r="CD680" s="11"/>
      <c r="CE680" s="11"/>
      <c r="CF680" s="11"/>
      <c r="CG680" s="11"/>
      <c r="CH680" s="11"/>
      <c r="CI680" s="11"/>
      <c r="CJ680" s="11"/>
      <c r="CK680" s="11"/>
      <c r="CL680" s="11"/>
      <c r="CM680" s="11"/>
      <c r="CN680" s="11"/>
      <c r="CO680" s="11"/>
      <c r="CP680" s="11"/>
      <c r="CQ680" s="11"/>
      <c r="CR680" s="11"/>
      <c r="CS680" s="11"/>
      <c r="CT680" s="11"/>
      <c r="CU680" s="104"/>
      <c r="CV680" s="11"/>
      <c r="CW680" s="11"/>
      <c r="CX680" s="11"/>
      <c r="CY680" s="11"/>
      <c r="CZ680" s="11"/>
      <c r="DA680" s="11"/>
      <c r="DB680" s="11"/>
      <c r="DC680" s="11"/>
      <c r="DD680" s="11"/>
      <c r="DE680" s="11"/>
      <c r="DF680" s="11"/>
      <c r="DG680" s="11"/>
      <c r="DH680" s="11"/>
      <c r="DI680" s="11"/>
      <c r="DJ680" s="11"/>
      <c r="DK680" s="11"/>
      <c r="DL680" s="11"/>
      <c r="DM680" s="11"/>
      <c r="DN680" s="11"/>
      <c r="DO680" s="11"/>
      <c r="DP680" s="11"/>
      <c r="DQ680" s="11"/>
    </row>
    <row r="681" spans="1:121" ht="12.75" customHeight="1">
      <c r="A681" s="8"/>
      <c r="B681" s="29"/>
      <c r="C681" s="28"/>
      <c r="D681" s="9"/>
      <c r="E681" s="10"/>
      <c r="F681" s="11"/>
      <c r="G681" s="25"/>
      <c r="H681" s="26"/>
      <c r="I681" s="27"/>
      <c r="J681" s="39"/>
      <c r="K681" s="22"/>
      <c r="L681" s="11"/>
      <c r="M681" s="11"/>
      <c r="N681" s="11"/>
      <c r="O681" s="11"/>
      <c r="P681" s="11"/>
      <c r="Q681" s="23"/>
      <c r="R681" s="24"/>
      <c r="S681" s="24"/>
      <c r="T681" s="22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  <c r="BO681" s="11"/>
      <c r="BP681" s="11"/>
      <c r="BQ681" s="11"/>
      <c r="BR681" s="11"/>
      <c r="BS681" s="11"/>
      <c r="BT681" s="11"/>
      <c r="BU681" s="11"/>
      <c r="BV681" s="11"/>
      <c r="BW681" s="11"/>
      <c r="BX681" s="11"/>
      <c r="BY681" s="11"/>
      <c r="BZ681" s="11"/>
      <c r="CA681" s="11"/>
      <c r="CB681" s="11"/>
      <c r="CC681" s="11"/>
      <c r="CD681" s="11"/>
      <c r="CE681" s="11"/>
      <c r="CF681" s="11"/>
      <c r="CG681" s="11"/>
      <c r="CH681" s="11"/>
      <c r="CI681" s="11"/>
      <c r="CJ681" s="11"/>
      <c r="CK681" s="11"/>
      <c r="CL681" s="11"/>
      <c r="CM681" s="11"/>
      <c r="CN681" s="11"/>
      <c r="CO681" s="11"/>
      <c r="CP681" s="11"/>
      <c r="CQ681" s="11"/>
      <c r="CR681" s="11"/>
      <c r="CS681" s="11"/>
      <c r="CT681" s="11"/>
      <c r="CU681" s="104"/>
      <c r="CV681" s="11"/>
      <c r="CW681" s="11"/>
      <c r="CX681" s="11"/>
      <c r="CY681" s="11"/>
      <c r="CZ681" s="11"/>
      <c r="DA681" s="11"/>
      <c r="DB681" s="11"/>
      <c r="DC681" s="11"/>
      <c r="DD681" s="11"/>
      <c r="DE681" s="11"/>
      <c r="DF681" s="11"/>
      <c r="DG681" s="11"/>
      <c r="DH681" s="11"/>
      <c r="DI681" s="11"/>
      <c r="DJ681" s="11"/>
      <c r="DK681" s="11"/>
      <c r="DL681" s="11"/>
      <c r="DM681" s="11"/>
      <c r="DN681" s="11"/>
      <c r="DO681" s="11"/>
      <c r="DP681" s="11"/>
      <c r="DQ681" s="11"/>
    </row>
    <row r="682" spans="1:121" ht="12.75" customHeight="1">
      <c r="A682" s="8"/>
      <c r="B682" s="29"/>
      <c r="C682" s="28"/>
      <c r="D682" s="9"/>
      <c r="E682" s="10"/>
      <c r="F682" s="11"/>
      <c r="G682" s="25"/>
      <c r="H682" s="26"/>
      <c r="I682" s="27"/>
      <c r="J682" s="39"/>
      <c r="K682" s="22"/>
      <c r="L682" s="11"/>
      <c r="M682" s="11"/>
      <c r="N682" s="11"/>
      <c r="O682" s="11"/>
      <c r="P682" s="11"/>
      <c r="Q682" s="23"/>
      <c r="R682" s="24"/>
      <c r="S682" s="24"/>
      <c r="T682" s="22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  <c r="BP682" s="11"/>
      <c r="BQ682" s="11"/>
      <c r="BR682" s="11"/>
      <c r="BS682" s="11"/>
      <c r="BT682" s="11"/>
      <c r="BU682" s="11"/>
      <c r="BV682" s="11"/>
      <c r="BW682" s="11"/>
      <c r="BX682" s="11"/>
      <c r="BY682" s="11"/>
      <c r="BZ682" s="11"/>
      <c r="CA682" s="11"/>
      <c r="CB682" s="11"/>
      <c r="CC682" s="11"/>
      <c r="CD682" s="11"/>
      <c r="CE682" s="11"/>
      <c r="CF682" s="11"/>
      <c r="CG682" s="11"/>
      <c r="CH682" s="11"/>
      <c r="CI682" s="11"/>
      <c r="CJ682" s="11"/>
      <c r="CK682" s="11"/>
      <c r="CL682" s="11"/>
      <c r="CM682" s="11"/>
      <c r="CN682" s="11"/>
      <c r="CO682" s="11"/>
      <c r="CP682" s="11"/>
      <c r="CQ682" s="11"/>
      <c r="CR682" s="11"/>
      <c r="CS682" s="11"/>
      <c r="CT682" s="11"/>
      <c r="CU682" s="104"/>
      <c r="CV682" s="11"/>
      <c r="CW682" s="11"/>
      <c r="CX682" s="11"/>
      <c r="CY682" s="11"/>
      <c r="CZ682" s="11"/>
      <c r="DA682" s="11"/>
      <c r="DB682" s="11"/>
      <c r="DC682" s="11"/>
      <c r="DD682" s="11"/>
      <c r="DE682" s="11"/>
      <c r="DF682" s="11"/>
      <c r="DG682" s="11"/>
      <c r="DH682" s="11"/>
      <c r="DI682" s="11"/>
      <c r="DJ682" s="11"/>
      <c r="DK682" s="11"/>
      <c r="DL682" s="11"/>
      <c r="DM682" s="11"/>
      <c r="DN682" s="11"/>
      <c r="DO682" s="11"/>
      <c r="DP682" s="11"/>
      <c r="DQ682" s="11"/>
    </row>
    <row r="683" spans="1:121" ht="12.75" customHeight="1">
      <c r="A683" s="8"/>
      <c r="B683" s="29"/>
      <c r="C683" s="28"/>
      <c r="D683" s="9"/>
      <c r="E683" s="10"/>
      <c r="F683" s="11"/>
      <c r="G683" s="25"/>
      <c r="H683" s="26"/>
      <c r="I683" s="27"/>
      <c r="J683" s="39"/>
      <c r="K683" s="22"/>
      <c r="L683" s="11"/>
      <c r="M683" s="11"/>
      <c r="N683" s="11"/>
      <c r="O683" s="11"/>
      <c r="P683" s="11"/>
      <c r="Q683" s="23"/>
      <c r="R683" s="24"/>
      <c r="S683" s="24"/>
      <c r="T683" s="22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  <c r="BQ683" s="11"/>
      <c r="BR683" s="11"/>
      <c r="BS683" s="11"/>
      <c r="BT683" s="11"/>
      <c r="BU683" s="11"/>
      <c r="BV683" s="11"/>
      <c r="BW683" s="11"/>
      <c r="BX683" s="11"/>
      <c r="BY683" s="11"/>
      <c r="BZ683" s="11"/>
      <c r="CA683" s="11"/>
      <c r="CB683" s="11"/>
      <c r="CC683" s="11"/>
      <c r="CD683" s="11"/>
      <c r="CE683" s="11"/>
      <c r="CF683" s="11"/>
      <c r="CG683" s="11"/>
      <c r="CH683" s="11"/>
      <c r="CI683" s="11"/>
      <c r="CJ683" s="11"/>
      <c r="CK683" s="11"/>
      <c r="CL683" s="11"/>
      <c r="CM683" s="11"/>
      <c r="CN683" s="11"/>
      <c r="CO683" s="11"/>
      <c r="CP683" s="11"/>
      <c r="CQ683" s="11"/>
      <c r="CR683" s="11"/>
      <c r="CS683" s="11"/>
      <c r="CT683" s="11"/>
      <c r="CU683" s="104"/>
      <c r="CV683" s="11"/>
      <c r="CW683" s="11"/>
      <c r="CX683" s="11"/>
      <c r="CY683" s="11"/>
      <c r="CZ683" s="11"/>
      <c r="DA683" s="11"/>
      <c r="DB683" s="11"/>
      <c r="DC683" s="11"/>
      <c r="DD683" s="11"/>
      <c r="DE683" s="11"/>
      <c r="DF683" s="11"/>
      <c r="DG683" s="11"/>
      <c r="DH683" s="11"/>
      <c r="DI683" s="11"/>
      <c r="DJ683" s="11"/>
      <c r="DK683" s="11"/>
      <c r="DL683" s="11"/>
      <c r="DM683" s="11"/>
      <c r="DN683" s="11"/>
      <c r="DO683" s="11"/>
      <c r="DP683" s="11"/>
      <c r="DQ683" s="11"/>
    </row>
    <row r="684" spans="1:121" ht="12.75" customHeight="1">
      <c r="A684" s="8"/>
      <c r="B684" s="29"/>
      <c r="C684" s="28"/>
      <c r="D684" s="9"/>
      <c r="E684" s="10"/>
      <c r="F684" s="11"/>
      <c r="G684" s="25"/>
      <c r="H684" s="26"/>
      <c r="I684" s="27"/>
      <c r="J684" s="39"/>
      <c r="K684" s="22"/>
      <c r="L684" s="11"/>
      <c r="M684" s="11"/>
      <c r="N684" s="11"/>
      <c r="O684" s="11"/>
      <c r="P684" s="11"/>
      <c r="Q684" s="23"/>
      <c r="R684" s="24"/>
      <c r="S684" s="24"/>
      <c r="T684" s="22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  <c r="BP684" s="11"/>
      <c r="BQ684" s="11"/>
      <c r="BR684" s="11"/>
      <c r="BS684" s="11"/>
      <c r="BT684" s="11"/>
      <c r="BU684" s="11"/>
      <c r="BV684" s="11"/>
      <c r="BW684" s="11"/>
      <c r="BX684" s="11"/>
      <c r="BY684" s="11"/>
      <c r="BZ684" s="11"/>
      <c r="CA684" s="11"/>
      <c r="CB684" s="11"/>
      <c r="CC684" s="11"/>
      <c r="CD684" s="11"/>
      <c r="CE684" s="11"/>
      <c r="CF684" s="11"/>
      <c r="CG684" s="11"/>
      <c r="CH684" s="11"/>
      <c r="CI684" s="11"/>
      <c r="CJ684" s="11"/>
      <c r="CK684" s="11"/>
      <c r="CL684" s="11"/>
      <c r="CM684" s="11"/>
      <c r="CN684" s="11"/>
      <c r="CO684" s="11"/>
      <c r="CP684" s="11"/>
      <c r="CQ684" s="11"/>
      <c r="CR684" s="11"/>
      <c r="CS684" s="11"/>
      <c r="CT684" s="11"/>
      <c r="CU684" s="104"/>
      <c r="CV684" s="11"/>
      <c r="CW684" s="11"/>
      <c r="CX684" s="11"/>
      <c r="CY684" s="11"/>
      <c r="CZ684" s="11"/>
      <c r="DA684" s="11"/>
      <c r="DB684" s="11"/>
      <c r="DC684" s="11"/>
      <c r="DD684" s="11"/>
      <c r="DE684" s="11"/>
      <c r="DF684" s="11"/>
      <c r="DG684" s="11"/>
      <c r="DH684" s="11"/>
      <c r="DI684" s="11"/>
      <c r="DJ684" s="11"/>
      <c r="DK684" s="11"/>
      <c r="DL684" s="11"/>
      <c r="DM684" s="11"/>
      <c r="DN684" s="11"/>
      <c r="DO684" s="11"/>
      <c r="DP684" s="11"/>
      <c r="DQ684" s="11"/>
    </row>
    <row r="685" spans="1:121" ht="12.75" customHeight="1">
      <c r="A685" s="8"/>
      <c r="B685" s="29"/>
      <c r="C685" s="28"/>
      <c r="D685" s="9"/>
      <c r="E685" s="10"/>
      <c r="F685" s="11"/>
      <c r="G685" s="25"/>
      <c r="H685" s="26"/>
      <c r="I685" s="27"/>
      <c r="J685" s="39"/>
      <c r="K685" s="22"/>
      <c r="L685" s="11"/>
      <c r="M685" s="11"/>
      <c r="N685" s="11"/>
      <c r="O685" s="11"/>
      <c r="P685" s="11"/>
      <c r="Q685" s="23"/>
      <c r="R685" s="24"/>
      <c r="S685" s="24"/>
      <c r="T685" s="22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  <c r="BQ685" s="11"/>
      <c r="BR685" s="11"/>
      <c r="BS685" s="11"/>
      <c r="BT685" s="11"/>
      <c r="BU685" s="11"/>
      <c r="BV685" s="11"/>
      <c r="BW685" s="11"/>
      <c r="BX685" s="11"/>
      <c r="BY685" s="11"/>
      <c r="BZ685" s="11"/>
      <c r="CA685" s="11"/>
      <c r="CB685" s="11"/>
      <c r="CC685" s="11"/>
      <c r="CD685" s="11"/>
      <c r="CE685" s="11"/>
      <c r="CF685" s="11"/>
      <c r="CG685" s="11"/>
      <c r="CH685" s="11"/>
      <c r="CI685" s="11"/>
      <c r="CJ685" s="11"/>
      <c r="CK685" s="11"/>
      <c r="CL685" s="11"/>
      <c r="CM685" s="11"/>
      <c r="CN685" s="11"/>
      <c r="CO685" s="11"/>
      <c r="CP685" s="11"/>
      <c r="CQ685" s="11"/>
      <c r="CR685" s="11"/>
      <c r="CS685" s="11"/>
      <c r="CT685" s="11"/>
      <c r="CU685" s="104"/>
      <c r="CV685" s="11"/>
      <c r="CW685" s="11"/>
      <c r="CX685" s="11"/>
      <c r="CY685" s="11"/>
      <c r="CZ685" s="11"/>
      <c r="DA685" s="11"/>
      <c r="DB685" s="11"/>
      <c r="DC685" s="11"/>
      <c r="DD685" s="11"/>
      <c r="DE685" s="11"/>
      <c r="DF685" s="11"/>
      <c r="DG685" s="11"/>
      <c r="DH685" s="11"/>
      <c r="DI685" s="11"/>
      <c r="DJ685" s="11"/>
      <c r="DK685" s="11"/>
      <c r="DL685" s="11"/>
      <c r="DM685" s="11"/>
      <c r="DN685" s="11"/>
      <c r="DO685" s="11"/>
      <c r="DP685" s="11"/>
      <c r="DQ685" s="11"/>
    </row>
    <row r="686" spans="1:121" ht="12.75" customHeight="1">
      <c r="A686" s="8"/>
      <c r="B686" s="29"/>
      <c r="C686" s="28"/>
      <c r="D686" s="9"/>
      <c r="E686" s="10"/>
      <c r="F686" s="11"/>
      <c r="G686" s="25"/>
      <c r="H686" s="26"/>
      <c r="I686" s="27"/>
      <c r="J686" s="39"/>
      <c r="K686" s="22"/>
      <c r="L686" s="11"/>
      <c r="M686" s="11"/>
      <c r="N686" s="11"/>
      <c r="O686" s="11"/>
      <c r="P686" s="11"/>
      <c r="Q686" s="23"/>
      <c r="R686" s="24"/>
      <c r="S686" s="24"/>
      <c r="T686" s="22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1"/>
      <c r="CG686" s="11"/>
      <c r="CH686" s="11"/>
      <c r="CI686" s="11"/>
      <c r="CJ686" s="11"/>
      <c r="CK686" s="11"/>
      <c r="CL686" s="11"/>
      <c r="CM686" s="11"/>
      <c r="CN686" s="11"/>
      <c r="CO686" s="11"/>
      <c r="CP686" s="11"/>
      <c r="CQ686" s="11"/>
      <c r="CR686" s="11"/>
      <c r="CS686" s="11"/>
      <c r="CT686" s="11"/>
      <c r="CU686" s="104"/>
      <c r="CV686" s="11"/>
      <c r="CW686" s="11"/>
      <c r="CX686" s="11"/>
      <c r="CY686" s="11"/>
      <c r="CZ686" s="11"/>
      <c r="DA686" s="11"/>
      <c r="DB686" s="11"/>
      <c r="DC686" s="11"/>
      <c r="DD686" s="11"/>
      <c r="DE686" s="11"/>
      <c r="DF686" s="11"/>
      <c r="DG686" s="11"/>
      <c r="DH686" s="11"/>
      <c r="DI686" s="11"/>
      <c r="DJ686" s="11"/>
      <c r="DK686" s="11"/>
      <c r="DL686" s="11"/>
      <c r="DM686" s="11"/>
      <c r="DN686" s="11"/>
      <c r="DO686" s="11"/>
      <c r="DP686" s="11"/>
      <c r="DQ686" s="11"/>
    </row>
    <row r="687" spans="1:121" ht="12.75" customHeight="1">
      <c r="A687" s="8"/>
      <c r="B687" s="29"/>
      <c r="C687" s="28"/>
      <c r="D687" s="9"/>
      <c r="E687" s="10"/>
      <c r="F687" s="11"/>
      <c r="G687" s="25"/>
      <c r="H687" s="26"/>
      <c r="I687" s="27"/>
      <c r="J687" s="39"/>
      <c r="K687" s="22"/>
      <c r="L687" s="11"/>
      <c r="M687" s="11"/>
      <c r="N687" s="11"/>
      <c r="O687" s="11"/>
      <c r="P687" s="11"/>
      <c r="Q687" s="23"/>
      <c r="R687" s="24"/>
      <c r="S687" s="24"/>
      <c r="T687" s="22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  <c r="BQ687" s="11"/>
      <c r="BR687" s="11"/>
      <c r="BS687" s="11"/>
      <c r="BT687" s="11"/>
      <c r="BU687" s="11"/>
      <c r="BV687" s="11"/>
      <c r="BW687" s="11"/>
      <c r="BX687" s="11"/>
      <c r="BY687" s="11"/>
      <c r="BZ687" s="11"/>
      <c r="CA687" s="11"/>
      <c r="CB687" s="11"/>
      <c r="CC687" s="11"/>
      <c r="CD687" s="11"/>
      <c r="CE687" s="11"/>
      <c r="CF687" s="11"/>
      <c r="CG687" s="11"/>
      <c r="CH687" s="11"/>
      <c r="CI687" s="11"/>
      <c r="CJ687" s="11"/>
      <c r="CK687" s="11"/>
      <c r="CL687" s="11"/>
      <c r="CM687" s="11"/>
      <c r="CN687" s="11"/>
      <c r="CO687" s="11"/>
      <c r="CP687" s="11"/>
      <c r="CQ687" s="11"/>
      <c r="CR687" s="11"/>
      <c r="CS687" s="11"/>
      <c r="CT687" s="11"/>
      <c r="CU687" s="104"/>
      <c r="CV687" s="11"/>
      <c r="CW687" s="11"/>
      <c r="CX687" s="11"/>
      <c r="CY687" s="11"/>
      <c r="CZ687" s="11"/>
      <c r="DA687" s="11"/>
      <c r="DB687" s="11"/>
      <c r="DC687" s="11"/>
      <c r="DD687" s="11"/>
      <c r="DE687" s="11"/>
      <c r="DF687" s="11"/>
      <c r="DG687" s="11"/>
      <c r="DH687" s="11"/>
      <c r="DI687" s="11"/>
      <c r="DJ687" s="11"/>
      <c r="DK687" s="11"/>
      <c r="DL687" s="11"/>
      <c r="DM687" s="11"/>
      <c r="DN687" s="11"/>
      <c r="DO687" s="11"/>
      <c r="DP687" s="11"/>
      <c r="DQ687" s="11"/>
    </row>
    <row r="688" spans="1:121" ht="12.75" customHeight="1">
      <c r="A688" s="8"/>
      <c r="B688" s="29"/>
      <c r="C688" s="28"/>
      <c r="D688" s="9"/>
      <c r="E688" s="10"/>
      <c r="F688" s="11"/>
      <c r="G688" s="25"/>
      <c r="H688" s="26"/>
      <c r="I688" s="27"/>
      <c r="J688" s="39"/>
      <c r="K688" s="22"/>
      <c r="L688" s="11"/>
      <c r="M688" s="11"/>
      <c r="N688" s="11"/>
      <c r="O688" s="11"/>
      <c r="P688" s="11"/>
      <c r="Q688" s="23"/>
      <c r="R688" s="24"/>
      <c r="S688" s="24"/>
      <c r="T688" s="22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  <c r="BN688" s="11"/>
      <c r="BO688" s="11"/>
      <c r="BP688" s="11"/>
      <c r="BQ688" s="11"/>
      <c r="BR688" s="11"/>
      <c r="BS688" s="11"/>
      <c r="BT688" s="11"/>
      <c r="BU688" s="11"/>
      <c r="BV688" s="11"/>
      <c r="BW688" s="11"/>
      <c r="BX688" s="11"/>
      <c r="BY688" s="11"/>
      <c r="BZ688" s="11"/>
      <c r="CA688" s="11"/>
      <c r="CB688" s="11"/>
      <c r="CC688" s="11"/>
      <c r="CD688" s="11"/>
      <c r="CE688" s="11"/>
      <c r="CF688" s="11"/>
      <c r="CG688" s="11"/>
      <c r="CH688" s="11"/>
      <c r="CI688" s="11"/>
      <c r="CJ688" s="11"/>
      <c r="CK688" s="11"/>
      <c r="CL688" s="11"/>
      <c r="CM688" s="11"/>
      <c r="CN688" s="11"/>
      <c r="CO688" s="11"/>
      <c r="CP688" s="11"/>
      <c r="CQ688" s="11"/>
      <c r="CR688" s="11"/>
      <c r="CS688" s="11"/>
      <c r="CT688" s="11"/>
      <c r="CU688" s="104"/>
      <c r="CV688" s="11"/>
      <c r="CW688" s="11"/>
      <c r="CX688" s="11"/>
      <c r="CY688" s="11"/>
      <c r="CZ688" s="11"/>
      <c r="DA688" s="11"/>
      <c r="DB688" s="11"/>
      <c r="DC688" s="11"/>
      <c r="DD688" s="11"/>
      <c r="DE688" s="11"/>
      <c r="DF688" s="11"/>
      <c r="DG688" s="11"/>
      <c r="DH688" s="11"/>
      <c r="DI688" s="11"/>
      <c r="DJ688" s="11"/>
      <c r="DK688" s="11"/>
      <c r="DL688" s="11"/>
      <c r="DM688" s="11"/>
      <c r="DN688" s="11"/>
      <c r="DO688" s="11"/>
      <c r="DP688" s="11"/>
      <c r="DQ688" s="11"/>
    </row>
    <row r="689" spans="1:121" ht="12.75" customHeight="1">
      <c r="A689" s="8"/>
      <c r="B689" s="29"/>
      <c r="C689" s="28"/>
      <c r="D689" s="9"/>
      <c r="E689" s="10"/>
      <c r="F689" s="11"/>
      <c r="G689" s="25"/>
      <c r="H689" s="26"/>
      <c r="I689" s="27"/>
      <c r="J689" s="39"/>
      <c r="K689" s="22"/>
      <c r="L689" s="11"/>
      <c r="M689" s="11"/>
      <c r="N689" s="11"/>
      <c r="O689" s="11"/>
      <c r="P689" s="11"/>
      <c r="Q689" s="23"/>
      <c r="R689" s="24"/>
      <c r="S689" s="24"/>
      <c r="T689" s="22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  <c r="BP689" s="11"/>
      <c r="BQ689" s="11"/>
      <c r="BR689" s="11"/>
      <c r="BS689" s="11"/>
      <c r="BT689" s="11"/>
      <c r="BU689" s="11"/>
      <c r="BV689" s="11"/>
      <c r="BW689" s="11"/>
      <c r="BX689" s="11"/>
      <c r="BY689" s="11"/>
      <c r="BZ689" s="11"/>
      <c r="CA689" s="11"/>
      <c r="CB689" s="11"/>
      <c r="CC689" s="11"/>
      <c r="CD689" s="11"/>
      <c r="CE689" s="11"/>
      <c r="CF689" s="11"/>
      <c r="CG689" s="11"/>
      <c r="CH689" s="11"/>
      <c r="CI689" s="11"/>
      <c r="CJ689" s="11"/>
      <c r="CK689" s="11"/>
      <c r="CL689" s="11"/>
      <c r="CM689" s="11"/>
      <c r="CN689" s="11"/>
      <c r="CO689" s="11"/>
      <c r="CP689" s="11"/>
      <c r="CQ689" s="11"/>
      <c r="CR689" s="11"/>
      <c r="CS689" s="11"/>
      <c r="CT689" s="11"/>
      <c r="CU689" s="104"/>
      <c r="CV689" s="11"/>
      <c r="CW689" s="11"/>
      <c r="CX689" s="11"/>
      <c r="CY689" s="11"/>
      <c r="CZ689" s="11"/>
      <c r="DA689" s="11"/>
      <c r="DB689" s="11"/>
      <c r="DC689" s="11"/>
      <c r="DD689" s="11"/>
      <c r="DE689" s="11"/>
      <c r="DF689" s="11"/>
      <c r="DG689" s="11"/>
      <c r="DH689" s="11"/>
      <c r="DI689" s="11"/>
      <c r="DJ689" s="11"/>
      <c r="DK689" s="11"/>
      <c r="DL689" s="11"/>
      <c r="DM689" s="11"/>
      <c r="DN689" s="11"/>
      <c r="DO689" s="11"/>
      <c r="DP689" s="11"/>
      <c r="DQ689" s="11"/>
    </row>
    <row r="690" spans="1:121" ht="12.75" customHeight="1">
      <c r="A690" s="8"/>
      <c r="B690" s="29"/>
      <c r="C690" s="28"/>
      <c r="D690" s="9"/>
      <c r="E690" s="10"/>
      <c r="F690" s="11"/>
      <c r="G690" s="25"/>
      <c r="H690" s="26"/>
      <c r="I690" s="27"/>
      <c r="J690" s="39"/>
      <c r="K690" s="22"/>
      <c r="L690" s="11"/>
      <c r="M690" s="11"/>
      <c r="N690" s="11"/>
      <c r="O690" s="11"/>
      <c r="P690" s="11"/>
      <c r="Q690" s="23"/>
      <c r="R690" s="24"/>
      <c r="S690" s="24"/>
      <c r="T690" s="22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  <c r="BN690" s="11"/>
      <c r="BO690" s="11"/>
      <c r="BP690" s="11"/>
      <c r="BQ690" s="11"/>
      <c r="BR690" s="11"/>
      <c r="BS690" s="11"/>
      <c r="BT690" s="11"/>
      <c r="BU690" s="11"/>
      <c r="BV690" s="11"/>
      <c r="BW690" s="11"/>
      <c r="BX690" s="11"/>
      <c r="BY690" s="11"/>
      <c r="BZ690" s="11"/>
      <c r="CA690" s="11"/>
      <c r="CB690" s="11"/>
      <c r="CC690" s="11"/>
      <c r="CD690" s="11"/>
      <c r="CE690" s="11"/>
      <c r="CF690" s="11"/>
      <c r="CG690" s="11"/>
      <c r="CH690" s="11"/>
      <c r="CI690" s="11"/>
      <c r="CJ690" s="11"/>
      <c r="CK690" s="11"/>
      <c r="CL690" s="11"/>
      <c r="CM690" s="11"/>
      <c r="CN690" s="11"/>
      <c r="CO690" s="11"/>
      <c r="CP690" s="11"/>
      <c r="CQ690" s="11"/>
      <c r="CR690" s="11"/>
      <c r="CS690" s="11"/>
      <c r="CT690" s="11"/>
      <c r="CU690" s="104"/>
      <c r="CV690" s="11"/>
      <c r="CW690" s="11"/>
      <c r="CX690" s="11"/>
      <c r="CY690" s="11"/>
      <c r="CZ690" s="11"/>
      <c r="DA690" s="11"/>
      <c r="DB690" s="11"/>
      <c r="DC690" s="11"/>
      <c r="DD690" s="11"/>
      <c r="DE690" s="11"/>
      <c r="DF690" s="11"/>
      <c r="DG690" s="11"/>
      <c r="DH690" s="11"/>
      <c r="DI690" s="11"/>
      <c r="DJ690" s="11"/>
      <c r="DK690" s="11"/>
      <c r="DL690" s="11"/>
      <c r="DM690" s="11"/>
      <c r="DN690" s="11"/>
      <c r="DO690" s="11"/>
      <c r="DP690" s="11"/>
      <c r="DQ690" s="11"/>
    </row>
    <row r="691" spans="1:121" ht="12.75" customHeight="1">
      <c r="A691" s="8"/>
      <c r="B691" s="29"/>
      <c r="C691" s="28"/>
      <c r="D691" s="9"/>
      <c r="E691" s="10"/>
      <c r="F691" s="11"/>
      <c r="G691" s="25"/>
      <c r="H691" s="26"/>
      <c r="I691" s="27"/>
      <c r="J691" s="39"/>
      <c r="K691" s="22"/>
      <c r="L691" s="11"/>
      <c r="M691" s="11"/>
      <c r="N691" s="11"/>
      <c r="O691" s="11"/>
      <c r="P691" s="11"/>
      <c r="Q691" s="23"/>
      <c r="R691" s="24"/>
      <c r="S691" s="24"/>
      <c r="T691" s="22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  <c r="BN691" s="11"/>
      <c r="BO691" s="11"/>
      <c r="BP691" s="11"/>
      <c r="BQ691" s="11"/>
      <c r="BR691" s="11"/>
      <c r="BS691" s="11"/>
      <c r="BT691" s="11"/>
      <c r="BU691" s="11"/>
      <c r="BV691" s="11"/>
      <c r="BW691" s="11"/>
      <c r="BX691" s="11"/>
      <c r="BY691" s="11"/>
      <c r="BZ691" s="11"/>
      <c r="CA691" s="11"/>
      <c r="CB691" s="11"/>
      <c r="CC691" s="11"/>
      <c r="CD691" s="11"/>
      <c r="CE691" s="11"/>
      <c r="CF691" s="11"/>
      <c r="CG691" s="11"/>
      <c r="CH691" s="11"/>
      <c r="CI691" s="11"/>
      <c r="CJ691" s="11"/>
      <c r="CK691" s="11"/>
      <c r="CL691" s="11"/>
      <c r="CM691" s="11"/>
      <c r="CN691" s="11"/>
      <c r="CO691" s="11"/>
      <c r="CP691" s="11"/>
      <c r="CQ691" s="11"/>
      <c r="CR691" s="11"/>
      <c r="CS691" s="11"/>
      <c r="CT691" s="11"/>
      <c r="CU691" s="104"/>
      <c r="CV691" s="11"/>
      <c r="CW691" s="11"/>
      <c r="CX691" s="11"/>
      <c r="CY691" s="11"/>
      <c r="CZ691" s="11"/>
      <c r="DA691" s="11"/>
      <c r="DB691" s="11"/>
      <c r="DC691" s="11"/>
      <c r="DD691" s="11"/>
      <c r="DE691" s="11"/>
      <c r="DF691" s="11"/>
      <c r="DG691" s="11"/>
      <c r="DH691" s="11"/>
      <c r="DI691" s="11"/>
      <c r="DJ691" s="11"/>
      <c r="DK691" s="11"/>
      <c r="DL691" s="11"/>
      <c r="DM691" s="11"/>
      <c r="DN691" s="11"/>
      <c r="DO691" s="11"/>
      <c r="DP691" s="11"/>
      <c r="DQ691" s="11"/>
    </row>
    <row r="692" spans="1:121" ht="12.75" customHeight="1">
      <c r="A692" s="8"/>
      <c r="B692" s="29"/>
      <c r="C692" s="28"/>
      <c r="D692" s="9"/>
      <c r="E692" s="10"/>
      <c r="F692" s="11"/>
      <c r="G692" s="25"/>
      <c r="H692" s="26"/>
      <c r="I692" s="27"/>
      <c r="J692" s="39"/>
      <c r="K692" s="22"/>
      <c r="L692" s="11"/>
      <c r="M692" s="11"/>
      <c r="N692" s="11"/>
      <c r="O692" s="11"/>
      <c r="P692" s="11"/>
      <c r="Q692" s="23"/>
      <c r="R692" s="24"/>
      <c r="S692" s="24"/>
      <c r="T692" s="22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  <c r="BN692" s="11"/>
      <c r="BO692" s="11"/>
      <c r="BP692" s="11"/>
      <c r="BQ692" s="11"/>
      <c r="BR692" s="11"/>
      <c r="BS692" s="11"/>
      <c r="BT692" s="11"/>
      <c r="BU692" s="11"/>
      <c r="BV692" s="11"/>
      <c r="BW692" s="11"/>
      <c r="BX692" s="11"/>
      <c r="BY692" s="11"/>
      <c r="BZ692" s="11"/>
      <c r="CA692" s="11"/>
      <c r="CB692" s="11"/>
      <c r="CC692" s="11"/>
      <c r="CD692" s="11"/>
      <c r="CE692" s="11"/>
      <c r="CF692" s="11"/>
      <c r="CG692" s="11"/>
      <c r="CH692" s="11"/>
      <c r="CI692" s="11"/>
      <c r="CJ692" s="11"/>
      <c r="CK692" s="11"/>
      <c r="CL692" s="11"/>
      <c r="CM692" s="11"/>
      <c r="CN692" s="11"/>
      <c r="CO692" s="11"/>
      <c r="CP692" s="11"/>
      <c r="CQ692" s="11"/>
      <c r="CR692" s="11"/>
      <c r="CS692" s="11"/>
      <c r="CT692" s="11"/>
      <c r="CU692" s="104"/>
      <c r="CV692" s="11"/>
      <c r="CW692" s="11"/>
      <c r="CX692" s="11"/>
      <c r="CY692" s="11"/>
      <c r="CZ692" s="11"/>
      <c r="DA692" s="11"/>
      <c r="DB692" s="11"/>
      <c r="DC692" s="11"/>
      <c r="DD692" s="11"/>
      <c r="DE692" s="11"/>
      <c r="DF692" s="11"/>
      <c r="DG692" s="11"/>
      <c r="DH692" s="11"/>
      <c r="DI692" s="11"/>
      <c r="DJ692" s="11"/>
      <c r="DK692" s="11"/>
      <c r="DL692" s="11"/>
      <c r="DM692" s="11"/>
      <c r="DN692" s="11"/>
      <c r="DO692" s="11"/>
      <c r="DP692" s="11"/>
      <c r="DQ692" s="11"/>
    </row>
    <row r="693" spans="1:121" ht="12.75" customHeight="1">
      <c r="A693" s="8"/>
      <c r="B693" s="29"/>
      <c r="C693" s="28"/>
      <c r="D693" s="9"/>
      <c r="E693" s="10"/>
      <c r="F693" s="11"/>
      <c r="G693" s="25"/>
      <c r="H693" s="26"/>
      <c r="I693" s="27"/>
      <c r="J693" s="39"/>
      <c r="K693" s="22"/>
      <c r="L693" s="11"/>
      <c r="M693" s="11"/>
      <c r="N693" s="11"/>
      <c r="O693" s="11"/>
      <c r="P693" s="11"/>
      <c r="Q693" s="23"/>
      <c r="R693" s="24"/>
      <c r="S693" s="24"/>
      <c r="T693" s="22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  <c r="BN693" s="11"/>
      <c r="BO693" s="11"/>
      <c r="BP693" s="11"/>
      <c r="BQ693" s="11"/>
      <c r="BR693" s="11"/>
      <c r="BS693" s="11"/>
      <c r="BT693" s="11"/>
      <c r="BU693" s="11"/>
      <c r="BV693" s="11"/>
      <c r="BW693" s="11"/>
      <c r="BX693" s="11"/>
      <c r="BY693" s="11"/>
      <c r="BZ693" s="11"/>
      <c r="CA693" s="11"/>
      <c r="CB693" s="11"/>
      <c r="CC693" s="11"/>
      <c r="CD693" s="11"/>
      <c r="CE693" s="11"/>
      <c r="CF693" s="11"/>
      <c r="CG693" s="11"/>
      <c r="CH693" s="11"/>
      <c r="CI693" s="11"/>
      <c r="CJ693" s="11"/>
      <c r="CK693" s="11"/>
      <c r="CL693" s="11"/>
      <c r="CM693" s="11"/>
      <c r="CN693" s="11"/>
      <c r="CO693" s="11"/>
      <c r="CP693" s="11"/>
      <c r="CQ693" s="11"/>
      <c r="CR693" s="11"/>
      <c r="CS693" s="11"/>
      <c r="CT693" s="11"/>
      <c r="CU693" s="104"/>
      <c r="CV693" s="11"/>
      <c r="CW693" s="11"/>
      <c r="CX693" s="11"/>
      <c r="CY693" s="11"/>
      <c r="CZ693" s="11"/>
      <c r="DA693" s="11"/>
      <c r="DB693" s="11"/>
      <c r="DC693" s="11"/>
      <c r="DD693" s="11"/>
      <c r="DE693" s="11"/>
      <c r="DF693" s="11"/>
      <c r="DG693" s="11"/>
      <c r="DH693" s="11"/>
      <c r="DI693" s="11"/>
      <c r="DJ693" s="11"/>
      <c r="DK693" s="11"/>
      <c r="DL693" s="11"/>
      <c r="DM693" s="11"/>
      <c r="DN693" s="11"/>
      <c r="DO693" s="11"/>
      <c r="DP693" s="11"/>
      <c r="DQ693" s="11"/>
    </row>
    <row r="694" spans="1:121" ht="12.75" customHeight="1">
      <c r="A694" s="8"/>
      <c r="B694" s="29"/>
      <c r="C694" s="28"/>
      <c r="D694" s="9"/>
      <c r="E694" s="10"/>
      <c r="F694" s="11"/>
      <c r="G694" s="25"/>
      <c r="H694" s="26"/>
      <c r="I694" s="27"/>
      <c r="J694" s="39"/>
      <c r="K694" s="22"/>
      <c r="L694" s="11"/>
      <c r="M694" s="11"/>
      <c r="N694" s="11"/>
      <c r="O694" s="11"/>
      <c r="P694" s="11"/>
      <c r="Q694" s="23"/>
      <c r="R694" s="24"/>
      <c r="S694" s="24"/>
      <c r="T694" s="22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  <c r="BO694" s="11"/>
      <c r="BP694" s="11"/>
      <c r="BQ694" s="11"/>
      <c r="BR694" s="11"/>
      <c r="BS694" s="11"/>
      <c r="BT694" s="11"/>
      <c r="BU694" s="11"/>
      <c r="BV694" s="11"/>
      <c r="BW694" s="11"/>
      <c r="BX694" s="11"/>
      <c r="BY694" s="11"/>
      <c r="BZ694" s="11"/>
      <c r="CA694" s="11"/>
      <c r="CB694" s="11"/>
      <c r="CC694" s="11"/>
      <c r="CD694" s="11"/>
      <c r="CE694" s="11"/>
      <c r="CF694" s="11"/>
      <c r="CG694" s="11"/>
      <c r="CH694" s="11"/>
      <c r="CI694" s="11"/>
      <c r="CJ694" s="11"/>
      <c r="CK694" s="11"/>
      <c r="CL694" s="11"/>
      <c r="CM694" s="11"/>
      <c r="CN694" s="11"/>
      <c r="CO694" s="11"/>
      <c r="CP694" s="11"/>
      <c r="CQ694" s="11"/>
      <c r="CR694" s="11"/>
      <c r="CS694" s="11"/>
      <c r="CT694" s="11"/>
      <c r="CU694" s="104"/>
      <c r="CV694" s="11"/>
      <c r="CW694" s="11"/>
      <c r="CX694" s="11"/>
      <c r="CY694" s="11"/>
      <c r="CZ694" s="11"/>
      <c r="DA694" s="11"/>
      <c r="DB694" s="11"/>
      <c r="DC694" s="11"/>
      <c r="DD694" s="11"/>
      <c r="DE694" s="11"/>
      <c r="DF694" s="11"/>
      <c r="DG694" s="11"/>
      <c r="DH694" s="11"/>
      <c r="DI694" s="11"/>
      <c r="DJ694" s="11"/>
      <c r="DK694" s="11"/>
      <c r="DL694" s="11"/>
      <c r="DM694" s="11"/>
      <c r="DN694" s="11"/>
      <c r="DO694" s="11"/>
      <c r="DP694" s="11"/>
      <c r="DQ694" s="11"/>
    </row>
    <row r="695" spans="1:121" ht="12.75" customHeight="1">
      <c r="A695" s="8"/>
      <c r="B695" s="29"/>
      <c r="C695" s="28"/>
      <c r="D695" s="9"/>
      <c r="E695" s="10"/>
      <c r="F695" s="11"/>
      <c r="G695" s="25"/>
      <c r="H695" s="26"/>
      <c r="I695" s="27"/>
      <c r="J695" s="39"/>
      <c r="K695" s="22"/>
      <c r="L695" s="11"/>
      <c r="M695" s="11"/>
      <c r="N695" s="11"/>
      <c r="O695" s="11"/>
      <c r="P695" s="11"/>
      <c r="Q695" s="23"/>
      <c r="R695" s="24"/>
      <c r="S695" s="24"/>
      <c r="T695" s="22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  <c r="BQ695" s="11"/>
      <c r="BR695" s="11"/>
      <c r="BS695" s="11"/>
      <c r="BT695" s="11"/>
      <c r="BU695" s="11"/>
      <c r="BV695" s="11"/>
      <c r="BW695" s="11"/>
      <c r="BX695" s="11"/>
      <c r="BY695" s="11"/>
      <c r="BZ695" s="11"/>
      <c r="CA695" s="11"/>
      <c r="CB695" s="11"/>
      <c r="CC695" s="11"/>
      <c r="CD695" s="11"/>
      <c r="CE695" s="11"/>
      <c r="CF695" s="11"/>
      <c r="CG695" s="11"/>
      <c r="CH695" s="11"/>
      <c r="CI695" s="11"/>
      <c r="CJ695" s="11"/>
      <c r="CK695" s="11"/>
      <c r="CL695" s="11"/>
      <c r="CM695" s="11"/>
      <c r="CN695" s="11"/>
      <c r="CO695" s="11"/>
      <c r="CP695" s="11"/>
      <c r="CQ695" s="11"/>
      <c r="CR695" s="11"/>
      <c r="CS695" s="11"/>
      <c r="CT695" s="11"/>
      <c r="CU695" s="104"/>
      <c r="CV695" s="11"/>
      <c r="CW695" s="11"/>
      <c r="CX695" s="11"/>
      <c r="CY695" s="11"/>
      <c r="CZ695" s="11"/>
      <c r="DA695" s="11"/>
      <c r="DB695" s="11"/>
      <c r="DC695" s="11"/>
      <c r="DD695" s="11"/>
      <c r="DE695" s="11"/>
      <c r="DF695" s="11"/>
      <c r="DG695" s="11"/>
      <c r="DH695" s="11"/>
      <c r="DI695" s="11"/>
      <c r="DJ695" s="11"/>
      <c r="DK695" s="11"/>
      <c r="DL695" s="11"/>
      <c r="DM695" s="11"/>
      <c r="DN695" s="11"/>
      <c r="DO695" s="11"/>
      <c r="DP695" s="11"/>
      <c r="DQ695" s="11"/>
    </row>
    <row r="696" spans="1:121" ht="12.75" customHeight="1">
      <c r="A696" s="8"/>
      <c r="B696" s="29"/>
      <c r="C696" s="28"/>
      <c r="D696" s="9"/>
      <c r="E696" s="10"/>
      <c r="F696" s="11"/>
      <c r="G696" s="25"/>
      <c r="H696" s="26"/>
      <c r="I696" s="27"/>
      <c r="J696" s="39"/>
      <c r="K696" s="22"/>
      <c r="L696" s="11"/>
      <c r="M696" s="11"/>
      <c r="N696" s="11"/>
      <c r="O696" s="11"/>
      <c r="P696" s="11"/>
      <c r="Q696" s="23"/>
      <c r="R696" s="24"/>
      <c r="S696" s="24"/>
      <c r="T696" s="22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  <c r="BQ696" s="11"/>
      <c r="BR696" s="11"/>
      <c r="BS696" s="11"/>
      <c r="BT696" s="11"/>
      <c r="BU696" s="11"/>
      <c r="BV696" s="11"/>
      <c r="BW696" s="11"/>
      <c r="BX696" s="11"/>
      <c r="BY696" s="11"/>
      <c r="BZ696" s="11"/>
      <c r="CA696" s="11"/>
      <c r="CB696" s="11"/>
      <c r="CC696" s="11"/>
      <c r="CD696" s="11"/>
      <c r="CE696" s="11"/>
      <c r="CF696" s="11"/>
      <c r="CG696" s="11"/>
      <c r="CH696" s="11"/>
      <c r="CI696" s="11"/>
      <c r="CJ696" s="11"/>
      <c r="CK696" s="11"/>
      <c r="CL696" s="11"/>
      <c r="CM696" s="11"/>
      <c r="CN696" s="11"/>
      <c r="CO696" s="11"/>
      <c r="CP696" s="11"/>
      <c r="CQ696" s="11"/>
      <c r="CR696" s="11"/>
      <c r="CS696" s="11"/>
      <c r="CT696" s="11"/>
      <c r="CU696" s="104"/>
      <c r="CV696" s="11"/>
      <c r="CW696" s="11"/>
      <c r="CX696" s="11"/>
      <c r="CY696" s="11"/>
      <c r="CZ696" s="11"/>
      <c r="DA696" s="11"/>
      <c r="DB696" s="11"/>
      <c r="DC696" s="11"/>
      <c r="DD696" s="11"/>
      <c r="DE696" s="11"/>
      <c r="DF696" s="11"/>
      <c r="DG696" s="11"/>
      <c r="DH696" s="11"/>
      <c r="DI696" s="11"/>
      <c r="DJ696" s="11"/>
      <c r="DK696" s="11"/>
      <c r="DL696" s="11"/>
      <c r="DM696" s="11"/>
      <c r="DN696" s="11"/>
      <c r="DO696" s="11"/>
      <c r="DP696" s="11"/>
      <c r="DQ696" s="11"/>
    </row>
    <row r="697" spans="1:121" ht="12.75" customHeight="1">
      <c r="A697" s="8"/>
      <c r="B697" s="29"/>
      <c r="C697" s="28"/>
      <c r="D697" s="9"/>
      <c r="E697" s="10"/>
      <c r="F697" s="11"/>
      <c r="G697" s="25"/>
      <c r="H697" s="26"/>
      <c r="I697" s="27"/>
      <c r="J697" s="39"/>
      <c r="K697" s="22"/>
      <c r="L697" s="11"/>
      <c r="M697" s="11"/>
      <c r="N697" s="11"/>
      <c r="O697" s="11"/>
      <c r="P697" s="11"/>
      <c r="Q697" s="23"/>
      <c r="R697" s="24"/>
      <c r="S697" s="24"/>
      <c r="T697" s="22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  <c r="BP697" s="11"/>
      <c r="BQ697" s="11"/>
      <c r="BR697" s="11"/>
      <c r="BS697" s="11"/>
      <c r="BT697" s="11"/>
      <c r="BU697" s="11"/>
      <c r="BV697" s="11"/>
      <c r="BW697" s="11"/>
      <c r="BX697" s="11"/>
      <c r="BY697" s="11"/>
      <c r="BZ697" s="11"/>
      <c r="CA697" s="11"/>
      <c r="CB697" s="11"/>
      <c r="CC697" s="11"/>
      <c r="CD697" s="11"/>
      <c r="CE697" s="11"/>
      <c r="CF697" s="11"/>
      <c r="CG697" s="11"/>
      <c r="CH697" s="11"/>
      <c r="CI697" s="11"/>
      <c r="CJ697" s="11"/>
      <c r="CK697" s="11"/>
      <c r="CL697" s="11"/>
      <c r="CM697" s="11"/>
      <c r="CN697" s="11"/>
      <c r="CO697" s="11"/>
      <c r="CP697" s="11"/>
      <c r="CQ697" s="11"/>
      <c r="CR697" s="11"/>
      <c r="CS697" s="11"/>
      <c r="CT697" s="11"/>
      <c r="CU697" s="104"/>
      <c r="CV697" s="11"/>
      <c r="CW697" s="11"/>
      <c r="CX697" s="11"/>
      <c r="CY697" s="11"/>
      <c r="CZ697" s="11"/>
      <c r="DA697" s="11"/>
      <c r="DB697" s="11"/>
      <c r="DC697" s="11"/>
      <c r="DD697" s="11"/>
      <c r="DE697" s="11"/>
      <c r="DF697" s="11"/>
      <c r="DG697" s="11"/>
      <c r="DH697" s="11"/>
      <c r="DI697" s="11"/>
      <c r="DJ697" s="11"/>
      <c r="DK697" s="11"/>
      <c r="DL697" s="11"/>
      <c r="DM697" s="11"/>
      <c r="DN697" s="11"/>
      <c r="DO697" s="11"/>
      <c r="DP697" s="11"/>
      <c r="DQ697" s="11"/>
    </row>
    <row r="698" spans="1:121" ht="12.75" customHeight="1">
      <c r="A698" s="8"/>
      <c r="B698" s="29"/>
      <c r="C698" s="28"/>
      <c r="D698" s="9"/>
      <c r="E698" s="10"/>
      <c r="F698" s="11"/>
      <c r="G698" s="25"/>
      <c r="H698" s="26"/>
      <c r="I698" s="27"/>
      <c r="J698" s="39"/>
      <c r="K698" s="22"/>
      <c r="L698" s="11"/>
      <c r="M698" s="11"/>
      <c r="N698" s="11"/>
      <c r="O698" s="11"/>
      <c r="P698" s="11"/>
      <c r="Q698" s="23"/>
      <c r="R698" s="24"/>
      <c r="S698" s="24"/>
      <c r="T698" s="22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  <c r="BQ698" s="11"/>
      <c r="BR698" s="11"/>
      <c r="BS698" s="11"/>
      <c r="BT698" s="11"/>
      <c r="BU698" s="11"/>
      <c r="BV698" s="11"/>
      <c r="BW698" s="11"/>
      <c r="BX698" s="11"/>
      <c r="BY698" s="11"/>
      <c r="BZ698" s="11"/>
      <c r="CA698" s="11"/>
      <c r="CB698" s="11"/>
      <c r="CC698" s="11"/>
      <c r="CD698" s="11"/>
      <c r="CE698" s="11"/>
      <c r="CF698" s="11"/>
      <c r="CG698" s="11"/>
      <c r="CH698" s="11"/>
      <c r="CI698" s="11"/>
      <c r="CJ698" s="11"/>
      <c r="CK698" s="11"/>
      <c r="CL698" s="11"/>
      <c r="CM698" s="11"/>
      <c r="CN698" s="11"/>
      <c r="CO698" s="11"/>
      <c r="CP698" s="11"/>
      <c r="CQ698" s="11"/>
      <c r="CR698" s="11"/>
      <c r="CS698" s="11"/>
      <c r="CT698" s="11"/>
      <c r="CU698" s="104"/>
      <c r="CV698" s="11"/>
      <c r="CW698" s="11"/>
      <c r="CX698" s="11"/>
      <c r="CY698" s="11"/>
      <c r="CZ698" s="11"/>
      <c r="DA698" s="11"/>
      <c r="DB698" s="11"/>
      <c r="DC698" s="11"/>
      <c r="DD698" s="11"/>
      <c r="DE698" s="11"/>
      <c r="DF698" s="11"/>
      <c r="DG698" s="11"/>
      <c r="DH698" s="11"/>
      <c r="DI698" s="11"/>
      <c r="DJ698" s="11"/>
      <c r="DK698" s="11"/>
      <c r="DL698" s="11"/>
      <c r="DM698" s="11"/>
      <c r="DN698" s="11"/>
      <c r="DO698" s="11"/>
      <c r="DP698" s="11"/>
      <c r="DQ698" s="11"/>
    </row>
    <row r="699" spans="1:121" ht="12.75" customHeight="1">
      <c r="A699" s="8"/>
      <c r="B699" s="29"/>
      <c r="C699" s="28"/>
      <c r="D699" s="9"/>
      <c r="E699" s="10"/>
      <c r="F699" s="11"/>
      <c r="G699" s="25"/>
      <c r="H699" s="26"/>
      <c r="I699" s="27"/>
      <c r="J699" s="39"/>
      <c r="K699" s="22"/>
      <c r="L699" s="11"/>
      <c r="M699" s="11"/>
      <c r="N699" s="11"/>
      <c r="O699" s="11"/>
      <c r="P699" s="11"/>
      <c r="Q699" s="23"/>
      <c r="R699" s="24"/>
      <c r="S699" s="24"/>
      <c r="T699" s="22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  <c r="BP699" s="11"/>
      <c r="BQ699" s="11"/>
      <c r="BR699" s="11"/>
      <c r="BS699" s="11"/>
      <c r="BT699" s="11"/>
      <c r="BU699" s="11"/>
      <c r="BV699" s="11"/>
      <c r="BW699" s="11"/>
      <c r="BX699" s="11"/>
      <c r="BY699" s="11"/>
      <c r="BZ699" s="11"/>
      <c r="CA699" s="11"/>
      <c r="CB699" s="11"/>
      <c r="CC699" s="11"/>
      <c r="CD699" s="11"/>
      <c r="CE699" s="11"/>
      <c r="CF699" s="11"/>
      <c r="CG699" s="11"/>
      <c r="CH699" s="11"/>
      <c r="CI699" s="11"/>
      <c r="CJ699" s="11"/>
      <c r="CK699" s="11"/>
      <c r="CL699" s="11"/>
      <c r="CM699" s="11"/>
      <c r="CN699" s="11"/>
      <c r="CO699" s="11"/>
      <c r="CP699" s="11"/>
      <c r="CQ699" s="11"/>
      <c r="CR699" s="11"/>
      <c r="CS699" s="11"/>
      <c r="CT699" s="11"/>
      <c r="CU699" s="104"/>
      <c r="CV699" s="11"/>
      <c r="CW699" s="11"/>
      <c r="CX699" s="11"/>
      <c r="CY699" s="11"/>
      <c r="CZ699" s="11"/>
      <c r="DA699" s="11"/>
      <c r="DB699" s="11"/>
      <c r="DC699" s="11"/>
      <c r="DD699" s="11"/>
      <c r="DE699" s="11"/>
      <c r="DF699" s="11"/>
      <c r="DG699" s="11"/>
      <c r="DH699" s="11"/>
      <c r="DI699" s="11"/>
      <c r="DJ699" s="11"/>
      <c r="DK699" s="11"/>
      <c r="DL699" s="11"/>
      <c r="DM699" s="11"/>
      <c r="DN699" s="11"/>
      <c r="DO699" s="11"/>
      <c r="DP699" s="11"/>
      <c r="DQ699" s="11"/>
    </row>
    <row r="700" spans="1:121" ht="12.75" customHeight="1">
      <c r="A700" s="8"/>
      <c r="B700" s="29"/>
      <c r="C700" s="28"/>
      <c r="D700" s="9"/>
      <c r="E700" s="10"/>
      <c r="F700" s="11"/>
      <c r="G700" s="25"/>
      <c r="H700" s="26"/>
      <c r="I700" s="27"/>
      <c r="J700" s="39"/>
      <c r="K700" s="22"/>
      <c r="L700" s="11"/>
      <c r="M700" s="11"/>
      <c r="N700" s="11"/>
      <c r="O700" s="11"/>
      <c r="P700" s="11"/>
      <c r="Q700" s="23"/>
      <c r="R700" s="24"/>
      <c r="S700" s="24"/>
      <c r="T700" s="22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  <c r="BO700" s="11"/>
      <c r="BP700" s="11"/>
      <c r="BQ700" s="11"/>
      <c r="BR700" s="11"/>
      <c r="BS700" s="11"/>
      <c r="BT700" s="11"/>
      <c r="BU700" s="11"/>
      <c r="BV700" s="11"/>
      <c r="BW700" s="11"/>
      <c r="BX700" s="11"/>
      <c r="BY700" s="11"/>
      <c r="BZ700" s="11"/>
      <c r="CA700" s="11"/>
      <c r="CB700" s="11"/>
      <c r="CC700" s="11"/>
      <c r="CD700" s="11"/>
      <c r="CE700" s="11"/>
      <c r="CF700" s="11"/>
      <c r="CG700" s="11"/>
      <c r="CH700" s="11"/>
      <c r="CI700" s="11"/>
      <c r="CJ700" s="11"/>
      <c r="CK700" s="11"/>
      <c r="CL700" s="11"/>
      <c r="CM700" s="11"/>
      <c r="CN700" s="11"/>
      <c r="CO700" s="11"/>
      <c r="CP700" s="11"/>
      <c r="CQ700" s="11"/>
      <c r="CR700" s="11"/>
      <c r="CS700" s="11"/>
      <c r="CT700" s="11"/>
      <c r="CU700" s="104"/>
      <c r="CV700" s="11"/>
      <c r="CW700" s="11"/>
      <c r="CX700" s="11"/>
      <c r="CY700" s="11"/>
      <c r="CZ700" s="11"/>
      <c r="DA700" s="11"/>
      <c r="DB700" s="11"/>
      <c r="DC700" s="11"/>
      <c r="DD700" s="11"/>
      <c r="DE700" s="11"/>
      <c r="DF700" s="11"/>
      <c r="DG700" s="11"/>
      <c r="DH700" s="11"/>
      <c r="DI700" s="11"/>
      <c r="DJ700" s="11"/>
      <c r="DK700" s="11"/>
      <c r="DL700" s="11"/>
      <c r="DM700" s="11"/>
      <c r="DN700" s="11"/>
      <c r="DO700" s="11"/>
      <c r="DP700" s="11"/>
      <c r="DQ700" s="11"/>
    </row>
    <row r="701" spans="1:121" ht="12.75" customHeight="1">
      <c r="A701" s="8"/>
      <c r="B701" s="29"/>
      <c r="C701" s="28"/>
      <c r="D701" s="9"/>
      <c r="E701" s="10"/>
      <c r="F701" s="11"/>
      <c r="G701" s="25"/>
      <c r="H701" s="26"/>
      <c r="I701" s="27"/>
      <c r="J701" s="39"/>
      <c r="K701" s="22"/>
      <c r="L701" s="11"/>
      <c r="M701" s="11"/>
      <c r="N701" s="11"/>
      <c r="O701" s="11"/>
      <c r="P701" s="11"/>
      <c r="Q701" s="23"/>
      <c r="R701" s="24"/>
      <c r="S701" s="24"/>
      <c r="T701" s="22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  <c r="BQ701" s="11"/>
      <c r="BR701" s="11"/>
      <c r="BS701" s="11"/>
      <c r="BT701" s="11"/>
      <c r="BU701" s="11"/>
      <c r="BV701" s="11"/>
      <c r="BW701" s="11"/>
      <c r="BX701" s="11"/>
      <c r="BY701" s="11"/>
      <c r="BZ701" s="11"/>
      <c r="CA701" s="11"/>
      <c r="CB701" s="11"/>
      <c r="CC701" s="11"/>
      <c r="CD701" s="11"/>
      <c r="CE701" s="11"/>
      <c r="CF701" s="11"/>
      <c r="CG701" s="11"/>
      <c r="CH701" s="11"/>
      <c r="CI701" s="11"/>
      <c r="CJ701" s="11"/>
      <c r="CK701" s="11"/>
      <c r="CL701" s="11"/>
      <c r="CM701" s="11"/>
      <c r="CN701" s="11"/>
      <c r="CO701" s="11"/>
      <c r="CP701" s="11"/>
      <c r="CQ701" s="11"/>
      <c r="CR701" s="11"/>
      <c r="CS701" s="11"/>
      <c r="CT701" s="11"/>
      <c r="CU701" s="104"/>
      <c r="CV701" s="11"/>
      <c r="CW701" s="11"/>
      <c r="CX701" s="11"/>
      <c r="CY701" s="11"/>
      <c r="CZ701" s="11"/>
      <c r="DA701" s="11"/>
      <c r="DB701" s="11"/>
      <c r="DC701" s="11"/>
      <c r="DD701" s="11"/>
      <c r="DE701" s="11"/>
      <c r="DF701" s="11"/>
      <c r="DG701" s="11"/>
      <c r="DH701" s="11"/>
      <c r="DI701" s="11"/>
      <c r="DJ701" s="11"/>
      <c r="DK701" s="11"/>
      <c r="DL701" s="11"/>
      <c r="DM701" s="11"/>
      <c r="DN701" s="11"/>
      <c r="DO701" s="11"/>
      <c r="DP701" s="11"/>
      <c r="DQ701" s="11"/>
    </row>
    <row r="702" spans="1:121" ht="12.75" customHeight="1">
      <c r="A702" s="8"/>
      <c r="B702" s="29"/>
      <c r="C702" s="28"/>
      <c r="D702" s="9"/>
      <c r="E702" s="10"/>
      <c r="F702" s="11"/>
      <c r="G702" s="25"/>
      <c r="H702" s="26"/>
      <c r="I702" s="27"/>
      <c r="J702" s="39"/>
      <c r="K702" s="22"/>
      <c r="L702" s="11"/>
      <c r="M702" s="11"/>
      <c r="N702" s="11"/>
      <c r="O702" s="11"/>
      <c r="P702" s="11"/>
      <c r="Q702" s="23"/>
      <c r="R702" s="24"/>
      <c r="S702" s="24"/>
      <c r="T702" s="22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  <c r="BP702" s="11"/>
      <c r="BQ702" s="11"/>
      <c r="BR702" s="11"/>
      <c r="BS702" s="11"/>
      <c r="BT702" s="11"/>
      <c r="BU702" s="11"/>
      <c r="BV702" s="11"/>
      <c r="BW702" s="11"/>
      <c r="BX702" s="11"/>
      <c r="BY702" s="11"/>
      <c r="BZ702" s="11"/>
      <c r="CA702" s="11"/>
      <c r="CB702" s="11"/>
      <c r="CC702" s="11"/>
      <c r="CD702" s="11"/>
      <c r="CE702" s="11"/>
      <c r="CF702" s="11"/>
      <c r="CG702" s="11"/>
      <c r="CH702" s="11"/>
      <c r="CI702" s="11"/>
      <c r="CJ702" s="11"/>
      <c r="CK702" s="11"/>
      <c r="CL702" s="11"/>
      <c r="CM702" s="11"/>
      <c r="CN702" s="11"/>
      <c r="CO702" s="11"/>
      <c r="CP702" s="11"/>
      <c r="CQ702" s="11"/>
      <c r="CR702" s="11"/>
      <c r="CS702" s="11"/>
      <c r="CT702" s="11"/>
      <c r="CU702" s="104"/>
      <c r="CV702" s="11"/>
      <c r="CW702" s="11"/>
      <c r="CX702" s="11"/>
      <c r="CY702" s="11"/>
      <c r="CZ702" s="11"/>
      <c r="DA702" s="11"/>
      <c r="DB702" s="11"/>
      <c r="DC702" s="11"/>
      <c r="DD702" s="11"/>
      <c r="DE702" s="11"/>
      <c r="DF702" s="11"/>
      <c r="DG702" s="11"/>
      <c r="DH702" s="11"/>
      <c r="DI702" s="11"/>
      <c r="DJ702" s="11"/>
      <c r="DK702" s="11"/>
      <c r="DL702" s="11"/>
      <c r="DM702" s="11"/>
      <c r="DN702" s="11"/>
      <c r="DO702" s="11"/>
      <c r="DP702" s="11"/>
      <c r="DQ702" s="11"/>
    </row>
    <row r="703" spans="1:121" ht="12.75" customHeight="1">
      <c r="A703" s="8"/>
      <c r="B703" s="29"/>
      <c r="C703" s="28"/>
      <c r="D703" s="9"/>
      <c r="E703" s="10"/>
      <c r="F703" s="11"/>
      <c r="G703" s="25"/>
      <c r="H703" s="26"/>
      <c r="I703" s="27"/>
      <c r="J703" s="39"/>
      <c r="K703" s="22"/>
      <c r="L703" s="11"/>
      <c r="M703" s="11"/>
      <c r="N703" s="11"/>
      <c r="O703" s="11"/>
      <c r="P703" s="11"/>
      <c r="Q703" s="23"/>
      <c r="R703" s="24"/>
      <c r="S703" s="24"/>
      <c r="T703" s="22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  <c r="BO703" s="11"/>
      <c r="BP703" s="11"/>
      <c r="BQ703" s="11"/>
      <c r="BR703" s="11"/>
      <c r="BS703" s="11"/>
      <c r="BT703" s="11"/>
      <c r="BU703" s="11"/>
      <c r="BV703" s="11"/>
      <c r="BW703" s="11"/>
      <c r="BX703" s="11"/>
      <c r="BY703" s="11"/>
      <c r="BZ703" s="11"/>
      <c r="CA703" s="11"/>
      <c r="CB703" s="11"/>
      <c r="CC703" s="11"/>
      <c r="CD703" s="11"/>
      <c r="CE703" s="11"/>
      <c r="CF703" s="11"/>
      <c r="CG703" s="11"/>
      <c r="CH703" s="11"/>
      <c r="CI703" s="11"/>
      <c r="CJ703" s="11"/>
      <c r="CK703" s="11"/>
      <c r="CL703" s="11"/>
      <c r="CM703" s="11"/>
      <c r="CN703" s="11"/>
      <c r="CO703" s="11"/>
      <c r="CP703" s="11"/>
      <c r="CQ703" s="11"/>
      <c r="CR703" s="11"/>
      <c r="CS703" s="11"/>
      <c r="CT703" s="11"/>
      <c r="CU703" s="104"/>
      <c r="CV703" s="11"/>
      <c r="CW703" s="11"/>
      <c r="CX703" s="11"/>
      <c r="CY703" s="11"/>
      <c r="CZ703" s="11"/>
      <c r="DA703" s="11"/>
      <c r="DB703" s="11"/>
      <c r="DC703" s="11"/>
      <c r="DD703" s="11"/>
      <c r="DE703" s="11"/>
      <c r="DF703" s="11"/>
      <c r="DG703" s="11"/>
      <c r="DH703" s="11"/>
      <c r="DI703" s="11"/>
      <c r="DJ703" s="11"/>
      <c r="DK703" s="11"/>
      <c r="DL703" s="11"/>
      <c r="DM703" s="11"/>
      <c r="DN703" s="11"/>
      <c r="DO703" s="11"/>
      <c r="DP703" s="11"/>
      <c r="DQ703" s="11"/>
    </row>
    <row r="704" spans="1:121" ht="12.75" customHeight="1">
      <c r="A704" s="8"/>
      <c r="B704" s="29"/>
      <c r="C704" s="28"/>
      <c r="D704" s="9"/>
      <c r="E704" s="10"/>
      <c r="F704" s="11"/>
      <c r="G704" s="25"/>
      <c r="H704" s="26"/>
      <c r="I704" s="27"/>
      <c r="J704" s="39"/>
      <c r="K704" s="22"/>
      <c r="L704" s="11"/>
      <c r="M704" s="11"/>
      <c r="N704" s="11"/>
      <c r="O704" s="11"/>
      <c r="P704" s="11"/>
      <c r="Q704" s="23"/>
      <c r="R704" s="24"/>
      <c r="S704" s="24"/>
      <c r="T704" s="22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  <c r="BP704" s="11"/>
      <c r="BQ704" s="11"/>
      <c r="BR704" s="11"/>
      <c r="BS704" s="11"/>
      <c r="BT704" s="11"/>
      <c r="BU704" s="11"/>
      <c r="BV704" s="11"/>
      <c r="BW704" s="11"/>
      <c r="BX704" s="11"/>
      <c r="BY704" s="11"/>
      <c r="BZ704" s="11"/>
      <c r="CA704" s="11"/>
      <c r="CB704" s="11"/>
      <c r="CC704" s="11"/>
      <c r="CD704" s="11"/>
      <c r="CE704" s="11"/>
      <c r="CF704" s="11"/>
      <c r="CG704" s="11"/>
      <c r="CH704" s="11"/>
      <c r="CI704" s="11"/>
      <c r="CJ704" s="11"/>
      <c r="CK704" s="11"/>
      <c r="CL704" s="11"/>
      <c r="CM704" s="11"/>
      <c r="CN704" s="11"/>
      <c r="CO704" s="11"/>
      <c r="CP704" s="11"/>
      <c r="CQ704" s="11"/>
      <c r="CR704" s="11"/>
      <c r="CS704" s="11"/>
      <c r="CT704" s="11"/>
      <c r="CU704" s="104"/>
      <c r="CV704" s="11"/>
      <c r="CW704" s="11"/>
      <c r="CX704" s="11"/>
      <c r="CY704" s="11"/>
      <c r="CZ704" s="11"/>
      <c r="DA704" s="11"/>
      <c r="DB704" s="11"/>
      <c r="DC704" s="11"/>
      <c r="DD704" s="11"/>
      <c r="DE704" s="11"/>
      <c r="DF704" s="11"/>
      <c r="DG704" s="11"/>
      <c r="DH704" s="11"/>
      <c r="DI704" s="11"/>
      <c r="DJ704" s="11"/>
      <c r="DK704" s="11"/>
      <c r="DL704" s="11"/>
      <c r="DM704" s="11"/>
      <c r="DN704" s="11"/>
      <c r="DO704" s="11"/>
      <c r="DP704" s="11"/>
      <c r="DQ704" s="11"/>
    </row>
    <row r="705" spans="1:121" ht="12.75" customHeight="1">
      <c r="A705" s="8"/>
      <c r="B705" s="29"/>
      <c r="C705" s="28"/>
      <c r="D705" s="9"/>
      <c r="E705" s="10"/>
      <c r="F705" s="11"/>
      <c r="G705" s="25"/>
      <c r="H705" s="26"/>
      <c r="I705" s="27"/>
      <c r="J705" s="39"/>
      <c r="K705" s="22"/>
      <c r="L705" s="11"/>
      <c r="M705" s="11"/>
      <c r="N705" s="11"/>
      <c r="O705" s="11"/>
      <c r="P705" s="11"/>
      <c r="Q705" s="23"/>
      <c r="R705" s="24"/>
      <c r="S705" s="24"/>
      <c r="T705" s="22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  <c r="BP705" s="11"/>
      <c r="BQ705" s="11"/>
      <c r="BR705" s="11"/>
      <c r="BS705" s="11"/>
      <c r="BT705" s="11"/>
      <c r="BU705" s="11"/>
      <c r="BV705" s="11"/>
      <c r="BW705" s="11"/>
      <c r="BX705" s="11"/>
      <c r="BY705" s="11"/>
      <c r="BZ705" s="11"/>
      <c r="CA705" s="11"/>
      <c r="CB705" s="11"/>
      <c r="CC705" s="11"/>
      <c r="CD705" s="11"/>
      <c r="CE705" s="11"/>
      <c r="CF705" s="11"/>
      <c r="CG705" s="11"/>
      <c r="CH705" s="11"/>
      <c r="CI705" s="11"/>
      <c r="CJ705" s="11"/>
      <c r="CK705" s="11"/>
      <c r="CL705" s="11"/>
      <c r="CM705" s="11"/>
      <c r="CN705" s="11"/>
      <c r="CO705" s="11"/>
      <c r="CP705" s="11"/>
      <c r="CQ705" s="11"/>
      <c r="CR705" s="11"/>
      <c r="CS705" s="11"/>
      <c r="CT705" s="11"/>
      <c r="CU705" s="104"/>
      <c r="CV705" s="11"/>
      <c r="CW705" s="11"/>
      <c r="CX705" s="11"/>
      <c r="CY705" s="11"/>
      <c r="CZ705" s="11"/>
      <c r="DA705" s="11"/>
      <c r="DB705" s="11"/>
      <c r="DC705" s="11"/>
      <c r="DD705" s="11"/>
      <c r="DE705" s="11"/>
      <c r="DF705" s="11"/>
      <c r="DG705" s="11"/>
      <c r="DH705" s="11"/>
      <c r="DI705" s="11"/>
      <c r="DJ705" s="11"/>
      <c r="DK705" s="11"/>
      <c r="DL705" s="11"/>
      <c r="DM705" s="11"/>
      <c r="DN705" s="11"/>
      <c r="DO705" s="11"/>
      <c r="DP705" s="11"/>
      <c r="DQ705" s="11"/>
    </row>
    <row r="706" spans="1:121" ht="12.75" customHeight="1">
      <c r="A706" s="8"/>
      <c r="B706" s="29"/>
      <c r="C706" s="28"/>
      <c r="D706" s="9"/>
      <c r="E706" s="10"/>
      <c r="F706" s="11"/>
      <c r="G706" s="25"/>
      <c r="H706" s="26"/>
      <c r="I706" s="27"/>
      <c r="J706" s="39"/>
      <c r="K706" s="22"/>
      <c r="L706" s="11"/>
      <c r="M706" s="11"/>
      <c r="N706" s="11"/>
      <c r="O706" s="11"/>
      <c r="P706" s="11"/>
      <c r="Q706" s="23"/>
      <c r="R706" s="24"/>
      <c r="S706" s="24"/>
      <c r="T706" s="22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  <c r="BN706" s="11"/>
      <c r="BO706" s="11"/>
      <c r="BP706" s="11"/>
      <c r="BQ706" s="11"/>
      <c r="BR706" s="11"/>
      <c r="BS706" s="11"/>
      <c r="BT706" s="11"/>
      <c r="BU706" s="11"/>
      <c r="BV706" s="11"/>
      <c r="BW706" s="11"/>
      <c r="BX706" s="11"/>
      <c r="BY706" s="11"/>
      <c r="BZ706" s="11"/>
      <c r="CA706" s="11"/>
      <c r="CB706" s="11"/>
      <c r="CC706" s="11"/>
      <c r="CD706" s="11"/>
      <c r="CE706" s="11"/>
      <c r="CF706" s="11"/>
      <c r="CG706" s="11"/>
      <c r="CH706" s="11"/>
      <c r="CI706" s="11"/>
      <c r="CJ706" s="11"/>
      <c r="CK706" s="11"/>
      <c r="CL706" s="11"/>
      <c r="CM706" s="11"/>
      <c r="CN706" s="11"/>
      <c r="CO706" s="11"/>
      <c r="CP706" s="11"/>
      <c r="CQ706" s="11"/>
      <c r="CR706" s="11"/>
      <c r="CS706" s="11"/>
      <c r="CT706" s="11"/>
      <c r="CU706" s="104"/>
      <c r="CV706" s="11"/>
      <c r="CW706" s="11"/>
      <c r="CX706" s="11"/>
      <c r="CY706" s="11"/>
      <c r="CZ706" s="11"/>
      <c r="DA706" s="11"/>
      <c r="DB706" s="11"/>
      <c r="DC706" s="11"/>
      <c r="DD706" s="11"/>
      <c r="DE706" s="11"/>
      <c r="DF706" s="11"/>
      <c r="DG706" s="11"/>
      <c r="DH706" s="11"/>
      <c r="DI706" s="11"/>
      <c r="DJ706" s="11"/>
      <c r="DK706" s="11"/>
      <c r="DL706" s="11"/>
      <c r="DM706" s="11"/>
      <c r="DN706" s="11"/>
      <c r="DO706" s="11"/>
      <c r="DP706" s="11"/>
      <c r="DQ706" s="11"/>
    </row>
    <row r="707" spans="1:121" ht="12.75" customHeight="1">
      <c r="A707" s="8"/>
      <c r="B707" s="29"/>
      <c r="C707" s="28"/>
      <c r="D707" s="9"/>
      <c r="E707" s="10"/>
      <c r="F707" s="11"/>
      <c r="G707" s="25"/>
      <c r="H707" s="26"/>
      <c r="I707" s="27"/>
      <c r="J707" s="39"/>
      <c r="K707" s="22"/>
      <c r="L707" s="11"/>
      <c r="M707" s="11"/>
      <c r="N707" s="11"/>
      <c r="O707" s="11"/>
      <c r="P707" s="11"/>
      <c r="Q707" s="23"/>
      <c r="R707" s="24"/>
      <c r="S707" s="24"/>
      <c r="T707" s="22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  <c r="BN707" s="11"/>
      <c r="BO707" s="11"/>
      <c r="BP707" s="11"/>
      <c r="BQ707" s="11"/>
      <c r="BR707" s="11"/>
      <c r="BS707" s="11"/>
      <c r="BT707" s="11"/>
      <c r="BU707" s="11"/>
      <c r="BV707" s="11"/>
      <c r="BW707" s="11"/>
      <c r="BX707" s="11"/>
      <c r="BY707" s="11"/>
      <c r="BZ707" s="11"/>
      <c r="CA707" s="11"/>
      <c r="CB707" s="11"/>
      <c r="CC707" s="11"/>
      <c r="CD707" s="11"/>
      <c r="CE707" s="11"/>
      <c r="CF707" s="11"/>
      <c r="CG707" s="11"/>
      <c r="CH707" s="11"/>
      <c r="CI707" s="11"/>
      <c r="CJ707" s="11"/>
      <c r="CK707" s="11"/>
      <c r="CL707" s="11"/>
      <c r="CM707" s="11"/>
      <c r="CN707" s="11"/>
      <c r="CO707" s="11"/>
      <c r="CP707" s="11"/>
      <c r="CQ707" s="11"/>
      <c r="CR707" s="11"/>
      <c r="CS707" s="11"/>
      <c r="CT707" s="11"/>
      <c r="CU707" s="104"/>
      <c r="CV707" s="11"/>
      <c r="CW707" s="11"/>
      <c r="CX707" s="11"/>
      <c r="CY707" s="11"/>
      <c r="CZ707" s="11"/>
      <c r="DA707" s="11"/>
      <c r="DB707" s="11"/>
      <c r="DC707" s="11"/>
      <c r="DD707" s="11"/>
      <c r="DE707" s="11"/>
      <c r="DF707" s="11"/>
      <c r="DG707" s="11"/>
      <c r="DH707" s="11"/>
      <c r="DI707" s="11"/>
      <c r="DJ707" s="11"/>
      <c r="DK707" s="11"/>
      <c r="DL707" s="11"/>
      <c r="DM707" s="11"/>
      <c r="DN707" s="11"/>
      <c r="DO707" s="11"/>
      <c r="DP707" s="11"/>
      <c r="DQ707" s="11"/>
    </row>
    <row r="708" spans="1:121" ht="12.75" customHeight="1">
      <c r="A708" s="8"/>
      <c r="B708" s="29"/>
      <c r="C708" s="28"/>
      <c r="D708" s="9"/>
      <c r="E708" s="10"/>
      <c r="F708" s="11"/>
      <c r="G708" s="25"/>
      <c r="H708" s="26"/>
      <c r="I708" s="27"/>
      <c r="J708" s="39"/>
      <c r="K708" s="22"/>
      <c r="L708" s="11"/>
      <c r="M708" s="11"/>
      <c r="N708" s="11"/>
      <c r="O708" s="11"/>
      <c r="P708" s="11"/>
      <c r="Q708" s="23"/>
      <c r="R708" s="24"/>
      <c r="S708" s="24"/>
      <c r="T708" s="22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  <c r="BO708" s="11"/>
      <c r="BP708" s="11"/>
      <c r="BQ708" s="11"/>
      <c r="BR708" s="11"/>
      <c r="BS708" s="11"/>
      <c r="BT708" s="11"/>
      <c r="BU708" s="11"/>
      <c r="BV708" s="11"/>
      <c r="BW708" s="11"/>
      <c r="BX708" s="11"/>
      <c r="BY708" s="11"/>
      <c r="BZ708" s="11"/>
      <c r="CA708" s="11"/>
      <c r="CB708" s="11"/>
      <c r="CC708" s="11"/>
      <c r="CD708" s="11"/>
      <c r="CE708" s="11"/>
      <c r="CF708" s="11"/>
      <c r="CG708" s="11"/>
      <c r="CH708" s="11"/>
      <c r="CI708" s="11"/>
      <c r="CJ708" s="11"/>
      <c r="CK708" s="11"/>
      <c r="CL708" s="11"/>
      <c r="CM708" s="11"/>
      <c r="CN708" s="11"/>
      <c r="CO708" s="11"/>
      <c r="CP708" s="11"/>
      <c r="CQ708" s="11"/>
      <c r="CR708" s="11"/>
      <c r="CS708" s="11"/>
      <c r="CT708" s="11"/>
      <c r="CU708" s="104"/>
      <c r="CV708" s="11"/>
      <c r="CW708" s="11"/>
      <c r="CX708" s="11"/>
      <c r="CY708" s="11"/>
      <c r="CZ708" s="11"/>
      <c r="DA708" s="11"/>
      <c r="DB708" s="11"/>
      <c r="DC708" s="11"/>
      <c r="DD708" s="11"/>
      <c r="DE708" s="11"/>
      <c r="DF708" s="11"/>
      <c r="DG708" s="11"/>
      <c r="DH708" s="11"/>
      <c r="DI708" s="11"/>
      <c r="DJ708" s="11"/>
      <c r="DK708" s="11"/>
      <c r="DL708" s="11"/>
      <c r="DM708" s="11"/>
      <c r="DN708" s="11"/>
      <c r="DO708" s="11"/>
      <c r="DP708" s="11"/>
      <c r="DQ708" s="11"/>
    </row>
    <row r="709" spans="1:121" ht="12.75" customHeight="1">
      <c r="A709" s="8"/>
      <c r="B709" s="29"/>
      <c r="C709" s="28"/>
      <c r="D709" s="9"/>
      <c r="E709" s="10"/>
      <c r="F709" s="11"/>
      <c r="G709" s="25"/>
      <c r="H709" s="26"/>
      <c r="I709" s="27"/>
      <c r="J709" s="39"/>
      <c r="K709" s="22"/>
      <c r="L709" s="11"/>
      <c r="M709" s="11"/>
      <c r="N709" s="11"/>
      <c r="O709" s="11"/>
      <c r="P709" s="11"/>
      <c r="Q709" s="23"/>
      <c r="R709" s="24"/>
      <c r="S709" s="24"/>
      <c r="T709" s="22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  <c r="BJ709" s="11"/>
      <c r="BK709" s="11"/>
      <c r="BL709" s="11"/>
      <c r="BM709" s="11"/>
      <c r="BN709" s="11"/>
      <c r="BO709" s="11"/>
      <c r="BP709" s="11"/>
      <c r="BQ709" s="11"/>
      <c r="BR709" s="11"/>
      <c r="BS709" s="11"/>
      <c r="BT709" s="11"/>
      <c r="BU709" s="11"/>
      <c r="BV709" s="11"/>
      <c r="BW709" s="11"/>
      <c r="BX709" s="11"/>
      <c r="BY709" s="11"/>
      <c r="BZ709" s="11"/>
      <c r="CA709" s="11"/>
      <c r="CB709" s="11"/>
      <c r="CC709" s="11"/>
      <c r="CD709" s="11"/>
      <c r="CE709" s="11"/>
      <c r="CF709" s="11"/>
      <c r="CG709" s="11"/>
      <c r="CH709" s="11"/>
      <c r="CI709" s="11"/>
      <c r="CJ709" s="11"/>
      <c r="CK709" s="11"/>
      <c r="CL709" s="11"/>
      <c r="CM709" s="11"/>
      <c r="CN709" s="11"/>
      <c r="CO709" s="11"/>
      <c r="CP709" s="11"/>
      <c r="CQ709" s="11"/>
      <c r="CR709" s="11"/>
      <c r="CS709" s="11"/>
      <c r="CT709" s="11"/>
      <c r="CU709" s="104"/>
      <c r="CV709" s="11"/>
      <c r="CW709" s="11"/>
      <c r="CX709" s="11"/>
      <c r="CY709" s="11"/>
      <c r="CZ709" s="11"/>
      <c r="DA709" s="11"/>
      <c r="DB709" s="11"/>
      <c r="DC709" s="11"/>
      <c r="DD709" s="11"/>
      <c r="DE709" s="11"/>
      <c r="DF709" s="11"/>
      <c r="DG709" s="11"/>
      <c r="DH709" s="11"/>
      <c r="DI709" s="11"/>
      <c r="DJ709" s="11"/>
      <c r="DK709" s="11"/>
      <c r="DL709" s="11"/>
      <c r="DM709" s="11"/>
      <c r="DN709" s="11"/>
      <c r="DO709" s="11"/>
      <c r="DP709" s="11"/>
      <c r="DQ709" s="11"/>
    </row>
    <row r="710" spans="1:121" ht="12.75" customHeight="1">
      <c r="A710" s="8"/>
      <c r="B710" s="29"/>
      <c r="C710" s="28"/>
      <c r="D710" s="9"/>
      <c r="E710" s="10"/>
      <c r="F710" s="11"/>
      <c r="G710" s="25"/>
      <c r="H710" s="26"/>
      <c r="I710" s="27"/>
      <c r="J710" s="39"/>
      <c r="K710" s="22"/>
      <c r="L710" s="11"/>
      <c r="M710" s="11"/>
      <c r="N710" s="11"/>
      <c r="O710" s="11"/>
      <c r="P710" s="11"/>
      <c r="Q710" s="23"/>
      <c r="R710" s="24"/>
      <c r="S710" s="24"/>
      <c r="T710" s="22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  <c r="BO710" s="11"/>
      <c r="BP710" s="11"/>
      <c r="BQ710" s="11"/>
      <c r="BR710" s="11"/>
      <c r="BS710" s="11"/>
      <c r="BT710" s="11"/>
      <c r="BU710" s="11"/>
      <c r="BV710" s="11"/>
      <c r="BW710" s="11"/>
      <c r="BX710" s="11"/>
      <c r="BY710" s="11"/>
      <c r="BZ710" s="11"/>
      <c r="CA710" s="11"/>
      <c r="CB710" s="11"/>
      <c r="CC710" s="11"/>
      <c r="CD710" s="11"/>
      <c r="CE710" s="11"/>
      <c r="CF710" s="11"/>
      <c r="CG710" s="11"/>
      <c r="CH710" s="11"/>
      <c r="CI710" s="11"/>
      <c r="CJ710" s="11"/>
      <c r="CK710" s="11"/>
      <c r="CL710" s="11"/>
      <c r="CM710" s="11"/>
      <c r="CN710" s="11"/>
      <c r="CO710" s="11"/>
      <c r="CP710" s="11"/>
      <c r="CQ710" s="11"/>
      <c r="CR710" s="11"/>
      <c r="CS710" s="11"/>
      <c r="CT710" s="11"/>
      <c r="CU710" s="104"/>
      <c r="CV710" s="11"/>
      <c r="CW710" s="11"/>
      <c r="CX710" s="11"/>
      <c r="CY710" s="11"/>
      <c r="CZ710" s="11"/>
      <c r="DA710" s="11"/>
      <c r="DB710" s="11"/>
      <c r="DC710" s="11"/>
      <c r="DD710" s="11"/>
      <c r="DE710" s="11"/>
      <c r="DF710" s="11"/>
      <c r="DG710" s="11"/>
      <c r="DH710" s="11"/>
      <c r="DI710" s="11"/>
      <c r="DJ710" s="11"/>
      <c r="DK710" s="11"/>
      <c r="DL710" s="11"/>
      <c r="DM710" s="11"/>
      <c r="DN710" s="11"/>
      <c r="DO710" s="11"/>
      <c r="DP710" s="11"/>
      <c r="DQ710" s="11"/>
    </row>
    <row r="711" spans="1:121" ht="12.75" customHeight="1">
      <c r="A711" s="8"/>
      <c r="B711" s="29"/>
      <c r="C711" s="28"/>
      <c r="D711" s="9"/>
      <c r="E711" s="10"/>
      <c r="F711" s="11"/>
      <c r="G711" s="25"/>
      <c r="H711" s="26"/>
      <c r="I711" s="27"/>
      <c r="J711" s="39"/>
      <c r="K711" s="22"/>
      <c r="L711" s="11"/>
      <c r="M711" s="11"/>
      <c r="N711" s="11"/>
      <c r="O711" s="11"/>
      <c r="P711" s="11"/>
      <c r="Q711" s="23"/>
      <c r="R711" s="24"/>
      <c r="S711" s="24"/>
      <c r="T711" s="22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  <c r="BL711" s="11"/>
      <c r="BM711" s="11"/>
      <c r="BN711" s="11"/>
      <c r="BO711" s="11"/>
      <c r="BP711" s="11"/>
      <c r="BQ711" s="11"/>
      <c r="BR711" s="11"/>
      <c r="BS711" s="11"/>
      <c r="BT711" s="11"/>
      <c r="BU711" s="11"/>
      <c r="BV711" s="11"/>
      <c r="BW711" s="11"/>
      <c r="BX711" s="11"/>
      <c r="BY711" s="11"/>
      <c r="BZ711" s="11"/>
      <c r="CA711" s="11"/>
      <c r="CB711" s="11"/>
      <c r="CC711" s="11"/>
      <c r="CD711" s="11"/>
      <c r="CE711" s="11"/>
      <c r="CF711" s="11"/>
      <c r="CG711" s="11"/>
      <c r="CH711" s="11"/>
      <c r="CI711" s="11"/>
      <c r="CJ711" s="11"/>
      <c r="CK711" s="11"/>
      <c r="CL711" s="11"/>
      <c r="CM711" s="11"/>
      <c r="CN711" s="11"/>
      <c r="CO711" s="11"/>
      <c r="CP711" s="11"/>
      <c r="CQ711" s="11"/>
      <c r="CR711" s="11"/>
      <c r="CS711" s="11"/>
      <c r="CT711" s="11"/>
      <c r="CU711" s="104"/>
      <c r="CV711" s="11"/>
      <c r="CW711" s="11"/>
      <c r="CX711" s="11"/>
      <c r="CY711" s="11"/>
      <c r="CZ711" s="11"/>
      <c r="DA711" s="11"/>
      <c r="DB711" s="11"/>
      <c r="DC711" s="11"/>
      <c r="DD711" s="11"/>
      <c r="DE711" s="11"/>
      <c r="DF711" s="11"/>
      <c r="DG711" s="11"/>
      <c r="DH711" s="11"/>
      <c r="DI711" s="11"/>
      <c r="DJ711" s="11"/>
      <c r="DK711" s="11"/>
      <c r="DL711" s="11"/>
      <c r="DM711" s="11"/>
      <c r="DN711" s="11"/>
      <c r="DO711" s="11"/>
      <c r="DP711" s="11"/>
      <c r="DQ711" s="11"/>
    </row>
    <row r="712" spans="1:121" ht="12.75" customHeight="1">
      <c r="A712" s="8"/>
      <c r="B712" s="29"/>
      <c r="C712" s="28"/>
      <c r="D712" s="9"/>
      <c r="E712" s="10"/>
      <c r="F712" s="11"/>
      <c r="G712" s="25"/>
      <c r="H712" s="26"/>
      <c r="I712" s="27"/>
      <c r="J712" s="39"/>
      <c r="K712" s="22"/>
      <c r="L712" s="11"/>
      <c r="M712" s="11"/>
      <c r="N712" s="11"/>
      <c r="O712" s="11"/>
      <c r="P712" s="11"/>
      <c r="Q712" s="23"/>
      <c r="R712" s="24"/>
      <c r="S712" s="24"/>
      <c r="T712" s="22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  <c r="BN712" s="11"/>
      <c r="BO712" s="11"/>
      <c r="BP712" s="11"/>
      <c r="BQ712" s="11"/>
      <c r="BR712" s="11"/>
      <c r="BS712" s="11"/>
      <c r="BT712" s="11"/>
      <c r="BU712" s="11"/>
      <c r="BV712" s="11"/>
      <c r="BW712" s="11"/>
      <c r="BX712" s="11"/>
      <c r="BY712" s="11"/>
      <c r="BZ712" s="11"/>
      <c r="CA712" s="11"/>
      <c r="CB712" s="11"/>
      <c r="CC712" s="11"/>
      <c r="CD712" s="11"/>
      <c r="CE712" s="11"/>
      <c r="CF712" s="11"/>
      <c r="CG712" s="11"/>
      <c r="CH712" s="11"/>
      <c r="CI712" s="11"/>
      <c r="CJ712" s="11"/>
      <c r="CK712" s="11"/>
      <c r="CL712" s="11"/>
      <c r="CM712" s="11"/>
      <c r="CN712" s="11"/>
      <c r="CO712" s="11"/>
      <c r="CP712" s="11"/>
      <c r="CQ712" s="11"/>
      <c r="CR712" s="11"/>
      <c r="CS712" s="11"/>
      <c r="CT712" s="11"/>
      <c r="CU712" s="104"/>
      <c r="CV712" s="11"/>
      <c r="CW712" s="11"/>
      <c r="CX712" s="11"/>
      <c r="CY712" s="11"/>
      <c r="CZ712" s="11"/>
      <c r="DA712" s="11"/>
      <c r="DB712" s="11"/>
      <c r="DC712" s="11"/>
      <c r="DD712" s="11"/>
      <c r="DE712" s="11"/>
      <c r="DF712" s="11"/>
      <c r="DG712" s="11"/>
      <c r="DH712" s="11"/>
      <c r="DI712" s="11"/>
      <c r="DJ712" s="11"/>
      <c r="DK712" s="11"/>
      <c r="DL712" s="11"/>
      <c r="DM712" s="11"/>
      <c r="DN712" s="11"/>
      <c r="DO712" s="11"/>
      <c r="DP712" s="11"/>
      <c r="DQ712" s="11"/>
    </row>
    <row r="713" spans="1:121" ht="12.75" customHeight="1">
      <c r="A713" s="8"/>
      <c r="B713" s="29"/>
      <c r="C713" s="28"/>
      <c r="D713" s="9"/>
      <c r="E713" s="10"/>
      <c r="F713" s="11"/>
      <c r="G713" s="25"/>
      <c r="H713" s="26"/>
      <c r="I713" s="27"/>
      <c r="J713" s="39"/>
      <c r="K713" s="22"/>
      <c r="L713" s="11"/>
      <c r="M713" s="11"/>
      <c r="N713" s="11"/>
      <c r="O713" s="11"/>
      <c r="P713" s="11"/>
      <c r="Q713" s="23"/>
      <c r="R713" s="24"/>
      <c r="S713" s="24"/>
      <c r="T713" s="22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  <c r="BO713" s="11"/>
      <c r="BP713" s="11"/>
      <c r="BQ713" s="11"/>
      <c r="BR713" s="11"/>
      <c r="BS713" s="11"/>
      <c r="BT713" s="11"/>
      <c r="BU713" s="11"/>
      <c r="BV713" s="11"/>
      <c r="BW713" s="11"/>
      <c r="BX713" s="11"/>
      <c r="BY713" s="11"/>
      <c r="BZ713" s="11"/>
      <c r="CA713" s="11"/>
      <c r="CB713" s="11"/>
      <c r="CC713" s="11"/>
      <c r="CD713" s="11"/>
      <c r="CE713" s="11"/>
      <c r="CF713" s="11"/>
      <c r="CG713" s="11"/>
      <c r="CH713" s="11"/>
      <c r="CI713" s="11"/>
      <c r="CJ713" s="11"/>
      <c r="CK713" s="11"/>
      <c r="CL713" s="11"/>
      <c r="CM713" s="11"/>
      <c r="CN713" s="11"/>
      <c r="CO713" s="11"/>
      <c r="CP713" s="11"/>
      <c r="CQ713" s="11"/>
      <c r="CR713" s="11"/>
      <c r="CS713" s="11"/>
      <c r="CT713" s="11"/>
      <c r="CU713" s="104"/>
      <c r="CV713" s="11"/>
      <c r="CW713" s="11"/>
      <c r="CX713" s="11"/>
      <c r="CY713" s="11"/>
      <c r="CZ713" s="11"/>
      <c r="DA713" s="11"/>
      <c r="DB713" s="11"/>
      <c r="DC713" s="11"/>
      <c r="DD713" s="11"/>
      <c r="DE713" s="11"/>
      <c r="DF713" s="11"/>
      <c r="DG713" s="11"/>
      <c r="DH713" s="11"/>
      <c r="DI713" s="11"/>
      <c r="DJ713" s="11"/>
      <c r="DK713" s="11"/>
      <c r="DL713" s="11"/>
      <c r="DM713" s="11"/>
      <c r="DN713" s="11"/>
      <c r="DO713" s="11"/>
      <c r="DP713" s="11"/>
      <c r="DQ713" s="11"/>
    </row>
    <row r="714" spans="1:121" ht="12.75" customHeight="1">
      <c r="A714" s="8"/>
      <c r="B714" s="29"/>
      <c r="C714" s="28"/>
      <c r="D714" s="9"/>
      <c r="E714" s="10"/>
      <c r="F714" s="11"/>
      <c r="G714" s="25"/>
      <c r="H714" s="26"/>
      <c r="I714" s="27"/>
      <c r="J714" s="39"/>
      <c r="K714" s="22"/>
      <c r="L714" s="11"/>
      <c r="M714" s="11"/>
      <c r="N714" s="11"/>
      <c r="O714" s="11"/>
      <c r="P714" s="11"/>
      <c r="Q714" s="23"/>
      <c r="R714" s="24"/>
      <c r="S714" s="24"/>
      <c r="T714" s="22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  <c r="BO714" s="11"/>
      <c r="BP714" s="11"/>
      <c r="BQ714" s="11"/>
      <c r="BR714" s="11"/>
      <c r="BS714" s="11"/>
      <c r="BT714" s="11"/>
      <c r="BU714" s="11"/>
      <c r="BV714" s="11"/>
      <c r="BW714" s="11"/>
      <c r="BX714" s="11"/>
      <c r="BY714" s="11"/>
      <c r="BZ714" s="11"/>
      <c r="CA714" s="11"/>
      <c r="CB714" s="11"/>
      <c r="CC714" s="11"/>
      <c r="CD714" s="11"/>
      <c r="CE714" s="11"/>
      <c r="CF714" s="11"/>
      <c r="CG714" s="11"/>
      <c r="CH714" s="11"/>
      <c r="CI714" s="11"/>
      <c r="CJ714" s="11"/>
      <c r="CK714" s="11"/>
      <c r="CL714" s="11"/>
      <c r="CM714" s="11"/>
      <c r="CN714" s="11"/>
      <c r="CO714" s="11"/>
      <c r="CP714" s="11"/>
      <c r="CQ714" s="11"/>
      <c r="CR714" s="11"/>
      <c r="CS714" s="11"/>
      <c r="CT714" s="11"/>
      <c r="CU714" s="104"/>
      <c r="CV714" s="11"/>
      <c r="CW714" s="11"/>
      <c r="CX714" s="11"/>
      <c r="CY714" s="11"/>
      <c r="CZ714" s="11"/>
      <c r="DA714" s="11"/>
      <c r="DB714" s="11"/>
      <c r="DC714" s="11"/>
      <c r="DD714" s="11"/>
      <c r="DE714" s="11"/>
      <c r="DF714" s="11"/>
      <c r="DG714" s="11"/>
      <c r="DH714" s="11"/>
      <c r="DI714" s="11"/>
      <c r="DJ714" s="11"/>
      <c r="DK714" s="11"/>
      <c r="DL714" s="11"/>
      <c r="DM714" s="11"/>
      <c r="DN714" s="11"/>
      <c r="DO714" s="11"/>
      <c r="DP714" s="11"/>
      <c r="DQ714" s="11"/>
    </row>
    <row r="715" spans="1:121" ht="12.75" customHeight="1">
      <c r="A715" s="8"/>
      <c r="B715" s="29"/>
      <c r="C715" s="28"/>
      <c r="D715" s="9"/>
      <c r="E715" s="10"/>
      <c r="F715" s="11"/>
      <c r="G715" s="25"/>
      <c r="H715" s="26"/>
      <c r="I715" s="27"/>
      <c r="J715" s="39"/>
      <c r="K715" s="22"/>
      <c r="L715" s="11"/>
      <c r="M715" s="11"/>
      <c r="N715" s="11"/>
      <c r="O715" s="11"/>
      <c r="P715" s="11"/>
      <c r="Q715" s="23"/>
      <c r="R715" s="24"/>
      <c r="S715" s="24"/>
      <c r="T715" s="22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  <c r="BQ715" s="11"/>
      <c r="BR715" s="11"/>
      <c r="BS715" s="11"/>
      <c r="BT715" s="11"/>
      <c r="BU715" s="11"/>
      <c r="BV715" s="11"/>
      <c r="BW715" s="11"/>
      <c r="BX715" s="11"/>
      <c r="BY715" s="11"/>
      <c r="BZ715" s="11"/>
      <c r="CA715" s="11"/>
      <c r="CB715" s="11"/>
      <c r="CC715" s="11"/>
      <c r="CD715" s="11"/>
      <c r="CE715" s="11"/>
      <c r="CF715" s="11"/>
      <c r="CG715" s="11"/>
      <c r="CH715" s="11"/>
      <c r="CI715" s="11"/>
      <c r="CJ715" s="11"/>
      <c r="CK715" s="11"/>
      <c r="CL715" s="11"/>
      <c r="CM715" s="11"/>
      <c r="CN715" s="11"/>
      <c r="CO715" s="11"/>
      <c r="CP715" s="11"/>
      <c r="CQ715" s="11"/>
      <c r="CR715" s="11"/>
      <c r="CS715" s="11"/>
      <c r="CT715" s="11"/>
      <c r="CU715" s="104"/>
      <c r="CV715" s="11"/>
      <c r="CW715" s="11"/>
      <c r="CX715" s="11"/>
      <c r="CY715" s="11"/>
      <c r="CZ715" s="11"/>
      <c r="DA715" s="11"/>
      <c r="DB715" s="11"/>
      <c r="DC715" s="11"/>
      <c r="DD715" s="11"/>
      <c r="DE715" s="11"/>
      <c r="DF715" s="11"/>
      <c r="DG715" s="11"/>
      <c r="DH715" s="11"/>
      <c r="DI715" s="11"/>
      <c r="DJ715" s="11"/>
      <c r="DK715" s="11"/>
      <c r="DL715" s="11"/>
      <c r="DM715" s="11"/>
      <c r="DN715" s="11"/>
      <c r="DO715" s="11"/>
      <c r="DP715" s="11"/>
      <c r="DQ715" s="11"/>
    </row>
    <row r="716" spans="1:121" ht="12.75" customHeight="1">
      <c r="A716" s="8"/>
      <c r="B716" s="29"/>
      <c r="C716" s="28"/>
      <c r="D716" s="9"/>
      <c r="E716" s="10"/>
      <c r="F716" s="11"/>
      <c r="G716" s="25"/>
      <c r="H716" s="26"/>
      <c r="I716" s="27"/>
      <c r="J716" s="39"/>
      <c r="K716" s="22"/>
      <c r="L716" s="11"/>
      <c r="M716" s="11"/>
      <c r="N716" s="11"/>
      <c r="O716" s="11"/>
      <c r="P716" s="11"/>
      <c r="Q716" s="23"/>
      <c r="R716" s="24"/>
      <c r="S716" s="24"/>
      <c r="T716" s="22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  <c r="BJ716" s="11"/>
      <c r="BK716" s="11"/>
      <c r="BL716" s="11"/>
      <c r="BM716" s="11"/>
      <c r="BN716" s="11"/>
      <c r="BO716" s="11"/>
      <c r="BP716" s="11"/>
      <c r="BQ716" s="11"/>
      <c r="BR716" s="11"/>
      <c r="BS716" s="11"/>
      <c r="BT716" s="11"/>
      <c r="BU716" s="11"/>
      <c r="BV716" s="11"/>
      <c r="BW716" s="11"/>
      <c r="BX716" s="11"/>
      <c r="BY716" s="11"/>
      <c r="BZ716" s="11"/>
      <c r="CA716" s="11"/>
      <c r="CB716" s="11"/>
      <c r="CC716" s="11"/>
      <c r="CD716" s="11"/>
      <c r="CE716" s="11"/>
      <c r="CF716" s="11"/>
      <c r="CG716" s="11"/>
      <c r="CH716" s="11"/>
      <c r="CI716" s="11"/>
      <c r="CJ716" s="11"/>
      <c r="CK716" s="11"/>
      <c r="CL716" s="11"/>
      <c r="CM716" s="11"/>
      <c r="CN716" s="11"/>
      <c r="CO716" s="11"/>
      <c r="CP716" s="11"/>
      <c r="CQ716" s="11"/>
      <c r="CR716" s="11"/>
      <c r="CS716" s="11"/>
      <c r="CT716" s="11"/>
      <c r="CU716" s="104"/>
      <c r="CV716" s="11"/>
      <c r="CW716" s="11"/>
      <c r="CX716" s="11"/>
      <c r="CY716" s="11"/>
      <c r="CZ716" s="11"/>
      <c r="DA716" s="11"/>
      <c r="DB716" s="11"/>
      <c r="DC716" s="11"/>
      <c r="DD716" s="11"/>
      <c r="DE716" s="11"/>
      <c r="DF716" s="11"/>
      <c r="DG716" s="11"/>
      <c r="DH716" s="11"/>
      <c r="DI716" s="11"/>
      <c r="DJ716" s="11"/>
      <c r="DK716" s="11"/>
      <c r="DL716" s="11"/>
      <c r="DM716" s="11"/>
      <c r="DN716" s="11"/>
      <c r="DO716" s="11"/>
      <c r="DP716" s="11"/>
      <c r="DQ716" s="11"/>
    </row>
    <row r="717" spans="1:121" ht="12.75" customHeight="1">
      <c r="A717" s="8"/>
      <c r="B717" s="29"/>
      <c r="C717" s="28"/>
      <c r="D717" s="9"/>
      <c r="E717" s="10"/>
      <c r="F717" s="11"/>
      <c r="G717" s="25"/>
      <c r="H717" s="26"/>
      <c r="I717" s="27"/>
      <c r="J717" s="39"/>
      <c r="K717" s="22"/>
      <c r="L717" s="11"/>
      <c r="M717" s="11"/>
      <c r="N717" s="11"/>
      <c r="O717" s="11"/>
      <c r="P717" s="11"/>
      <c r="Q717" s="23"/>
      <c r="R717" s="24"/>
      <c r="S717" s="24"/>
      <c r="T717" s="22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  <c r="BL717" s="11"/>
      <c r="BM717" s="11"/>
      <c r="BN717" s="11"/>
      <c r="BO717" s="11"/>
      <c r="BP717" s="11"/>
      <c r="BQ717" s="11"/>
      <c r="BR717" s="11"/>
      <c r="BS717" s="11"/>
      <c r="BT717" s="11"/>
      <c r="BU717" s="11"/>
      <c r="BV717" s="11"/>
      <c r="BW717" s="11"/>
      <c r="BX717" s="11"/>
      <c r="BY717" s="11"/>
      <c r="BZ717" s="11"/>
      <c r="CA717" s="11"/>
      <c r="CB717" s="11"/>
      <c r="CC717" s="11"/>
      <c r="CD717" s="11"/>
      <c r="CE717" s="11"/>
      <c r="CF717" s="11"/>
      <c r="CG717" s="11"/>
      <c r="CH717" s="11"/>
      <c r="CI717" s="11"/>
      <c r="CJ717" s="11"/>
      <c r="CK717" s="11"/>
      <c r="CL717" s="11"/>
      <c r="CM717" s="11"/>
      <c r="CN717" s="11"/>
      <c r="CO717" s="11"/>
      <c r="CP717" s="11"/>
      <c r="CQ717" s="11"/>
      <c r="CR717" s="11"/>
      <c r="CS717" s="11"/>
      <c r="CT717" s="11"/>
      <c r="CU717" s="104"/>
      <c r="CV717" s="11"/>
      <c r="CW717" s="11"/>
      <c r="CX717" s="11"/>
      <c r="CY717" s="11"/>
      <c r="CZ717" s="11"/>
      <c r="DA717" s="11"/>
      <c r="DB717" s="11"/>
      <c r="DC717" s="11"/>
      <c r="DD717" s="11"/>
      <c r="DE717" s="11"/>
      <c r="DF717" s="11"/>
      <c r="DG717" s="11"/>
      <c r="DH717" s="11"/>
      <c r="DI717" s="11"/>
      <c r="DJ717" s="11"/>
      <c r="DK717" s="11"/>
      <c r="DL717" s="11"/>
      <c r="DM717" s="11"/>
      <c r="DN717" s="11"/>
      <c r="DO717" s="11"/>
      <c r="DP717" s="11"/>
      <c r="DQ717" s="11"/>
    </row>
    <row r="718" spans="1:121" ht="12.75" customHeight="1">
      <c r="A718" s="8"/>
      <c r="B718" s="29"/>
      <c r="C718" s="28"/>
      <c r="D718" s="9"/>
      <c r="E718" s="10"/>
      <c r="F718" s="11"/>
      <c r="G718" s="25"/>
      <c r="H718" s="26"/>
      <c r="I718" s="27"/>
      <c r="J718" s="39"/>
      <c r="K718" s="22"/>
      <c r="L718" s="11"/>
      <c r="M718" s="11"/>
      <c r="N718" s="11"/>
      <c r="O718" s="11"/>
      <c r="P718" s="11"/>
      <c r="Q718" s="23"/>
      <c r="R718" s="24"/>
      <c r="S718" s="24"/>
      <c r="T718" s="22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  <c r="BN718" s="11"/>
      <c r="BO718" s="11"/>
      <c r="BP718" s="11"/>
      <c r="BQ718" s="11"/>
      <c r="BR718" s="11"/>
      <c r="BS718" s="11"/>
      <c r="BT718" s="11"/>
      <c r="BU718" s="11"/>
      <c r="BV718" s="11"/>
      <c r="BW718" s="11"/>
      <c r="BX718" s="11"/>
      <c r="BY718" s="11"/>
      <c r="BZ718" s="11"/>
      <c r="CA718" s="11"/>
      <c r="CB718" s="11"/>
      <c r="CC718" s="11"/>
      <c r="CD718" s="11"/>
      <c r="CE718" s="11"/>
      <c r="CF718" s="11"/>
      <c r="CG718" s="11"/>
      <c r="CH718" s="11"/>
      <c r="CI718" s="11"/>
      <c r="CJ718" s="11"/>
      <c r="CK718" s="11"/>
      <c r="CL718" s="11"/>
      <c r="CM718" s="11"/>
      <c r="CN718" s="11"/>
      <c r="CO718" s="11"/>
      <c r="CP718" s="11"/>
      <c r="CQ718" s="11"/>
      <c r="CR718" s="11"/>
      <c r="CS718" s="11"/>
      <c r="CT718" s="11"/>
      <c r="CU718" s="104"/>
      <c r="CV718" s="11"/>
      <c r="CW718" s="11"/>
      <c r="CX718" s="11"/>
      <c r="CY718" s="11"/>
      <c r="CZ718" s="11"/>
      <c r="DA718" s="11"/>
      <c r="DB718" s="11"/>
      <c r="DC718" s="11"/>
      <c r="DD718" s="11"/>
      <c r="DE718" s="11"/>
      <c r="DF718" s="11"/>
      <c r="DG718" s="11"/>
      <c r="DH718" s="11"/>
      <c r="DI718" s="11"/>
      <c r="DJ718" s="11"/>
      <c r="DK718" s="11"/>
      <c r="DL718" s="11"/>
      <c r="DM718" s="11"/>
      <c r="DN718" s="11"/>
      <c r="DO718" s="11"/>
      <c r="DP718" s="11"/>
      <c r="DQ718" s="11"/>
    </row>
    <row r="719" spans="1:121" ht="12.75" customHeight="1">
      <c r="A719" s="8"/>
      <c r="B719" s="29"/>
      <c r="C719" s="28"/>
      <c r="D719" s="9"/>
      <c r="E719" s="10"/>
      <c r="F719" s="11"/>
      <c r="G719" s="25"/>
      <c r="H719" s="26"/>
      <c r="I719" s="27"/>
      <c r="J719" s="39"/>
      <c r="K719" s="22"/>
      <c r="L719" s="11"/>
      <c r="M719" s="11"/>
      <c r="N719" s="11"/>
      <c r="O719" s="11"/>
      <c r="P719" s="11"/>
      <c r="Q719" s="23"/>
      <c r="R719" s="24"/>
      <c r="S719" s="24"/>
      <c r="T719" s="22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04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</row>
    <row r="720" spans="1:121" ht="12.75" customHeight="1">
      <c r="A720" s="8"/>
      <c r="B720" s="29"/>
      <c r="C720" s="28"/>
      <c r="D720" s="9"/>
      <c r="E720" s="10"/>
      <c r="F720" s="11"/>
      <c r="G720" s="25"/>
      <c r="H720" s="26"/>
      <c r="I720" s="27"/>
      <c r="J720" s="39"/>
      <c r="K720" s="22"/>
      <c r="L720" s="11"/>
      <c r="M720" s="11"/>
      <c r="N720" s="11"/>
      <c r="O720" s="11"/>
      <c r="P720" s="11"/>
      <c r="Q720" s="23"/>
      <c r="R720" s="24"/>
      <c r="S720" s="24"/>
      <c r="T720" s="22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04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</row>
    <row r="721" spans="1:121" ht="12.75" customHeight="1">
      <c r="A721" s="8"/>
      <c r="B721" s="29"/>
      <c r="C721" s="28"/>
      <c r="D721" s="9"/>
      <c r="E721" s="10"/>
      <c r="F721" s="11"/>
      <c r="G721" s="25"/>
      <c r="H721" s="26"/>
      <c r="I721" s="27"/>
      <c r="J721" s="39"/>
      <c r="K721" s="22"/>
      <c r="L721" s="11"/>
      <c r="M721" s="11"/>
      <c r="N721" s="11"/>
      <c r="O721" s="11"/>
      <c r="P721" s="11"/>
      <c r="Q721" s="23"/>
      <c r="R721" s="24"/>
      <c r="S721" s="24"/>
      <c r="T721" s="22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  <c r="BJ721" s="11"/>
      <c r="BK721" s="11"/>
      <c r="BL721" s="11"/>
      <c r="BM721" s="11"/>
      <c r="BN721" s="11"/>
      <c r="BO721" s="11"/>
      <c r="BP721" s="11"/>
      <c r="BQ721" s="11"/>
      <c r="BR721" s="11"/>
      <c r="BS721" s="11"/>
      <c r="BT721" s="11"/>
      <c r="BU721" s="11"/>
      <c r="BV721" s="11"/>
      <c r="BW721" s="11"/>
      <c r="BX721" s="11"/>
      <c r="BY721" s="11"/>
      <c r="BZ721" s="11"/>
      <c r="CA721" s="11"/>
      <c r="CB721" s="11"/>
      <c r="CC721" s="11"/>
      <c r="CD721" s="11"/>
      <c r="CE721" s="11"/>
      <c r="CF721" s="11"/>
      <c r="CG721" s="11"/>
      <c r="CH721" s="11"/>
      <c r="CI721" s="11"/>
      <c r="CJ721" s="11"/>
      <c r="CK721" s="11"/>
      <c r="CL721" s="11"/>
      <c r="CM721" s="11"/>
      <c r="CN721" s="11"/>
      <c r="CO721" s="11"/>
      <c r="CP721" s="11"/>
      <c r="CQ721" s="11"/>
      <c r="CR721" s="11"/>
      <c r="CS721" s="11"/>
      <c r="CT721" s="11"/>
      <c r="CU721" s="104"/>
      <c r="CV721" s="11"/>
      <c r="CW721" s="11"/>
      <c r="CX721" s="11"/>
      <c r="CY721" s="11"/>
      <c r="CZ721" s="11"/>
      <c r="DA721" s="11"/>
      <c r="DB721" s="11"/>
      <c r="DC721" s="11"/>
      <c r="DD721" s="11"/>
      <c r="DE721" s="11"/>
      <c r="DF721" s="11"/>
      <c r="DG721" s="11"/>
      <c r="DH721" s="11"/>
      <c r="DI721" s="11"/>
      <c r="DJ721" s="11"/>
      <c r="DK721" s="11"/>
      <c r="DL721" s="11"/>
      <c r="DM721" s="11"/>
      <c r="DN721" s="11"/>
      <c r="DO721" s="11"/>
      <c r="DP721" s="11"/>
      <c r="DQ721" s="11"/>
    </row>
    <row r="722" spans="1:121" ht="12.75" customHeight="1">
      <c r="A722" s="8"/>
      <c r="B722" s="29"/>
      <c r="C722" s="28"/>
      <c r="D722" s="9"/>
      <c r="E722" s="10"/>
      <c r="F722" s="11"/>
      <c r="G722" s="25"/>
      <c r="H722" s="26"/>
      <c r="I722" s="27"/>
      <c r="J722" s="39"/>
      <c r="K722" s="22"/>
      <c r="L722" s="11"/>
      <c r="M722" s="11"/>
      <c r="N722" s="11"/>
      <c r="O722" s="11"/>
      <c r="P722" s="11"/>
      <c r="Q722" s="23"/>
      <c r="R722" s="24"/>
      <c r="S722" s="24"/>
      <c r="T722" s="22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  <c r="BL722" s="11"/>
      <c r="BM722" s="11"/>
      <c r="BN722" s="11"/>
      <c r="BO722" s="11"/>
      <c r="BP722" s="11"/>
      <c r="BQ722" s="11"/>
      <c r="BR722" s="11"/>
      <c r="BS722" s="11"/>
      <c r="BT722" s="11"/>
      <c r="BU722" s="11"/>
      <c r="BV722" s="11"/>
      <c r="BW722" s="11"/>
      <c r="BX722" s="11"/>
      <c r="BY722" s="11"/>
      <c r="BZ722" s="11"/>
      <c r="CA722" s="11"/>
      <c r="CB722" s="11"/>
      <c r="CC722" s="11"/>
      <c r="CD722" s="11"/>
      <c r="CE722" s="11"/>
      <c r="CF722" s="11"/>
      <c r="CG722" s="11"/>
      <c r="CH722" s="11"/>
      <c r="CI722" s="11"/>
      <c r="CJ722" s="11"/>
      <c r="CK722" s="11"/>
      <c r="CL722" s="11"/>
      <c r="CM722" s="11"/>
      <c r="CN722" s="11"/>
      <c r="CO722" s="11"/>
      <c r="CP722" s="11"/>
      <c r="CQ722" s="11"/>
      <c r="CR722" s="11"/>
      <c r="CS722" s="11"/>
      <c r="CT722" s="11"/>
      <c r="CU722" s="104"/>
      <c r="CV722" s="11"/>
      <c r="CW722" s="11"/>
      <c r="CX722" s="11"/>
      <c r="CY722" s="11"/>
      <c r="CZ722" s="11"/>
      <c r="DA722" s="11"/>
      <c r="DB722" s="11"/>
      <c r="DC722" s="11"/>
      <c r="DD722" s="11"/>
      <c r="DE722" s="11"/>
      <c r="DF722" s="11"/>
      <c r="DG722" s="11"/>
      <c r="DH722" s="11"/>
      <c r="DI722" s="11"/>
      <c r="DJ722" s="11"/>
      <c r="DK722" s="11"/>
      <c r="DL722" s="11"/>
      <c r="DM722" s="11"/>
      <c r="DN722" s="11"/>
      <c r="DO722" s="11"/>
      <c r="DP722" s="11"/>
      <c r="DQ722" s="11"/>
    </row>
    <row r="723" spans="1:121" ht="12.75" customHeight="1">
      <c r="A723" s="8"/>
      <c r="B723" s="29"/>
      <c r="C723" s="28"/>
      <c r="D723" s="9"/>
      <c r="E723" s="10"/>
      <c r="F723" s="11"/>
      <c r="G723" s="25"/>
      <c r="H723" s="26"/>
      <c r="I723" s="27"/>
      <c r="J723" s="39"/>
      <c r="K723" s="22"/>
      <c r="L723" s="11"/>
      <c r="M723" s="11"/>
      <c r="N723" s="11"/>
      <c r="O723" s="11"/>
      <c r="P723" s="11"/>
      <c r="Q723" s="23"/>
      <c r="R723" s="24"/>
      <c r="S723" s="24"/>
      <c r="T723" s="22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  <c r="BO723" s="11"/>
      <c r="BP723" s="11"/>
      <c r="BQ723" s="11"/>
      <c r="BR723" s="11"/>
      <c r="BS723" s="11"/>
      <c r="BT723" s="11"/>
      <c r="BU723" s="11"/>
      <c r="BV723" s="11"/>
      <c r="BW723" s="11"/>
      <c r="BX723" s="11"/>
      <c r="BY723" s="11"/>
      <c r="BZ723" s="11"/>
      <c r="CA723" s="11"/>
      <c r="CB723" s="11"/>
      <c r="CC723" s="11"/>
      <c r="CD723" s="11"/>
      <c r="CE723" s="11"/>
      <c r="CF723" s="11"/>
      <c r="CG723" s="11"/>
      <c r="CH723" s="11"/>
      <c r="CI723" s="11"/>
      <c r="CJ723" s="11"/>
      <c r="CK723" s="11"/>
      <c r="CL723" s="11"/>
      <c r="CM723" s="11"/>
      <c r="CN723" s="11"/>
      <c r="CO723" s="11"/>
      <c r="CP723" s="11"/>
      <c r="CQ723" s="11"/>
      <c r="CR723" s="11"/>
      <c r="CS723" s="11"/>
      <c r="CT723" s="11"/>
      <c r="CU723" s="104"/>
      <c r="CV723" s="11"/>
      <c r="CW723" s="11"/>
      <c r="CX723" s="11"/>
      <c r="CY723" s="11"/>
      <c r="CZ723" s="11"/>
      <c r="DA723" s="11"/>
      <c r="DB723" s="11"/>
      <c r="DC723" s="11"/>
      <c r="DD723" s="11"/>
      <c r="DE723" s="11"/>
      <c r="DF723" s="11"/>
      <c r="DG723" s="11"/>
      <c r="DH723" s="11"/>
      <c r="DI723" s="11"/>
      <c r="DJ723" s="11"/>
      <c r="DK723" s="11"/>
      <c r="DL723" s="11"/>
      <c r="DM723" s="11"/>
      <c r="DN723" s="11"/>
      <c r="DO723" s="11"/>
      <c r="DP723" s="11"/>
      <c r="DQ723" s="11"/>
    </row>
    <row r="724" spans="1:121" ht="12.75" customHeight="1">
      <c r="A724" s="8"/>
      <c r="B724" s="29"/>
      <c r="C724" s="28"/>
      <c r="D724" s="9"/>
      <c r="E724" s="10"/>
      <c r="F724" s="11"/>
      <c r="G724" s="25"/>
      <c r="H724" s="26"/>
      <c r="I724" s="27"/>
      <c r="J724" s="39"/>
      <c r="K724" s="22"/>
      <c r="L724" s="11"/>
      <c r="M724" s="11"/>
      <c r="N724" s="11"/>
      <c r="O724" s="11"/>
      <c r="P724" s="11"/>
      <c r="Q724" s="23"/>
      <c r="R724" s="24"/>
      <c r="S724" s="24"/>
      <c r="T724" s="22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  <c r="BH724" s="11"/>
      <c r="BI724" s="11"/>
      <c r="BJ724" s="11"/>
      <c r="BK724" s="11"/>
      <c r="BL724" s="11"/>
      <c r="BM724" s="11"/>
      <c r="BN724" s="11"/>
      <c r="BO724" s="11"/>
      <c r="BP724" s="11"/>
      <c r="BQ724" s="11"/>
      <c r="BR724" s="11"/>
      <c r="BS724" s="11"/>
      <c r="BT724" s="11"/>
      <c r="BU724" s="11"/>
      <c r="BV724" s="11"/>
      <c r="BW724" s="11"/>
      <c r="BX724" s="11"/>
      <c r="BY724" s="11"/>
      <c r="BZ724" s="11"/>
      <c r="CA724" s="11"/>
      <c r="CB724" s="11"/>
      <c r="CC724" s="11"/>
      <c r="CD724" s="11"/>
      <c r="CE724" s="11"/>
      <c r="CF724" s="11"/>
      <c r="CG724" s="11"/>
      <c r="CH724" s="11"/>
      <c r="CI724" s="11"/>
      <c r="CJ724" s="11"/>
      <c r="CK724" s="11"/>
      <c r="CL724" s="11"/>
      <c r="CM724" s="11"/>
      <c r="CN724" s="11"/>
      <c r="CO724" s="11"/>
      <c r="CP724" s="11"/>
      <c r="CQ724" s="11"/>
      <c r="CR724" s="11"/>
      <c r="CS724" s="11"/>
      <c r="CT724" s="11"/>
      <c r="CU724" s="104"/>
      <c r="CV724" s="11"/>
      <c r="CW724" s="11"/>
      <c r="CX724" s="11"/>
      <c r="CY724" s="11"/>
      <c r="CZ724" s="11"/>
      <c r="DA724" s="11"/>
      <c r="DB724" s="11"/>
      <c r="DC724" s="11"/>
      <c r="DD724" s="11"/>
      <c r="DE724" s="11"/>
      <c r="DF724" s="11"/>
      <c r="DG724" s="11"/>
      <c r="DH724" s="11"/>
      <c r="DI724" s="11"/>
      <c r="DJ724" s="11"/>
      <c r="DK724" s="11"/>
      <c r="DL724" s="11"/>
      <c r="DM724" s="11"/>
      <c r="DN724" s="11"/>
      <c r="DO724" s="11"/>
      <c r="DP724" s="11"/>
      <c r="DQ724" s="11"/>
    </row>
    <row r="725" spans="1:121" ht="12.75" customHeight="1">
      <c r="A725" s="8"/>
      <c r="B725" s="29"/>
      <c r="C725" s="28"/>
      <c r="D725" s="9"/>
      <c r="E725" s="10"/>
      <c r="F725" s="11"/>
      <c r="G725" s="25"/>
      <c r="H725" s="26"/>
      <c r="I725" s="27"/>
      <c r="J725" s="39"/>
      <c r="K725" s="22"/>
      <c r="L725" s="11"/>
      <c r="M725" s="11"/>
      <c r="N725" s="11"/>
      <c r="O725" s="11"/>
      <c r="P725" s="11"/>
      <c r="Q725" s="23"/>
      <c r="R725" s="24"/>
      <c r="S725" s="24"/>
      <c r="T725" s="22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  <c r="BH725" s="11"/>
      <c r="BI725" s="11"/>
      <c r="BJ725" s="11"/>
      <c r="BK725" s="11"/>
      <c r="BL725" s="11"/>
      <c r="BM725" s="11"/>
      <c r="BN725" s="11"/>
      <c r="BO725" s="11"/>
      <c r="BP725" s="11"/>
      <c r="BQ725" s="11"/>
      <c r="BR725" s="11"/>
      <c r="BS725" s="11"/>
      <c r="BT725" s="11"/>
      <c r="BU725" s="11"/>
      <c r="BV725" s="11"/>
      <c r="BW725" s="11"/>
      <c r="BX725" s="11"/>
      <c r="BY725" s="11"/>
      <c r="BZ725" s="11"/>
      <c r="CA725" s="11"/>
      <c r="CB725" s="11"/>
      <c r="CC725" s="11"/>
      <c r="CD725" s="11"/>
      <c r="CE725" s="11"/>
      <c r="CF725" s="11"/>
      <c r="CG725" s="11"/>
      <c r="CH725" s="11"/>
      <c r="CI725" s="11"/>
      <c r="CJ725" s="11"/>
      <c r="CK725" s="11"/>
      <c r="CL725" s="11"/>
      <c r="CM725" s="11"/>
      <c r="CN725" s="11"/>
      <c r="CO725" s="11"/>
      <c r="CP725" s="11"/>
      <c r="CQ725" s="11"/>
      <c r="CR725" s="11"/>
      <c r="CS725" s="11"/>
      <c r="CT725" s="11"/>
      <c r="CU725" s="104"/>
      <c r="CV725" s="11"/>
      <c r="CW725" s="11"/>
      <c r="CX725" s="11"/>
      <c r="CY725" s="11"/>
      <c r="CZ725" s="11"/>
      <c r="DA725" s="11"/>
      <c r="DB725" s="11"/>
      <c r="DC725" s="11"/>
      <c r="DD725" s="11"/>
      <c r="DE725" s="11"/>
      <c r="DF725" s="11"/>
      <c r="DG725" s="11"/>
      <c r="DH725" s="11"/>
      <c r="DI725" s="11"/>
      <c r="DJ725" s="11"/>
      <c r="DK725" s="11"/>
      <c r="DL725" s="11"/>
      <c r="DM725" s="11"/>
      <c r="DN725" s="11"/>
      <c r="DO725" s="11"/>
      <c r="DP725" s="11"/>
      <c r="DQ725" s="11"/>
    </row>
    <row r="726" spans="1:121" ht="12.75" customHeight="1">
      <c r="A726" s="8"/>
      <c r="B726" s="29"/>
      <c r="C726" s="28"/>
      <c r="D726" s="9"/>
      <c r="E726" s="10"/>
      <c r="F726" s="11"/>
      <c r="G726" s="25"/>
      <c r="H726" s="26"/>
      <c r="I726" s="27"/>
      <c r="J726" s="39"/>
      <c r="K726" s="22"/>
      <c r="L726" s="11"/>
      <c r="M726" s="11"/>
      <c r="N726" s="11"/>
      <c r="O726" s="11"/>
      <c r="P726" s="11"/>
      <c r="Q726" s="23"/>
      <c r="R726" s="24"/>
      <c r="S726" s="24"/>
      <c r="T726" s="22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1"/>
      <c r="BH726" s="11"/>
      <c r="BI726" s="11"/>
      <c r="BJ726" s="11"/>
      <c r="BK726" s="11"/>
      <c r="BL726" s="11"/>
      <c r="BM726" s="11"/>
      <c r="BN726" s="11"/>
      <c r="BO726" s="11"/>
      <c r="BP726" s="11"/>
      <c r="BQ726" s="11"/>
      <c r="BR726" s="11"/>
      <c r="BS726" s="11"/>
      <c r="BT726" s="11"/>
      <c r="BU726" s="11"/>
      <c r="BV726" s="11"/>
      <c r="BW726" s="11"/>
      <c r="BX726" s="11"/>
      <c r="BY726" s="11"/>
      <c r="BZ726" s="11"/>
      <c r="CA726" s="11"/>
      <c r="CB726" s="11"/>
      <c r="CC726" s="11"/>
      <c r="CD726" s="11"/>
      <c r="CE726" s="11"/>
      <c r="CF726" s="11"/>
      <c r="CG726" s="11"/>
      <c r="CH726" s="11"/>
      <c r="CI726" s="11"/>
      <c r="CJ726" s="11"/>
      <c r="CK726" s="11"/>
      <c r="CL726" s="11"/>
      <c r="CM726" s="11"/>
      <c r="CN726" s="11"/>
      <c r="CO726" s="11"/>
      <c r="CP726" s="11"/>
      <c r="CQ726" s="11"/>
      <c r="CR726" s="11"/>
      <c r="CS726" s="11"/>
      <c r="CT726" s="11"/>
      <c r="CU726" s="104"/>
      <c r="CV726" s="11"/>
      <c r="CW726" s="11"/>
      <c r="CX726" s="11"/>
      <c r="CY726" s="11"/>
      <c r="CZ726" s="11"/>
      <c r="DA726" s="11"/>
      <c r="DB726" s="11"/>
      <c r="DC726" s="11"/>
      <c r="DD726" s="11"/>
      <c r="DE726" s="11"/>
      <c r="DF726" s="11"/>
      <c r="DG726" s="11"/>
      <c r="DH726" s="11"/>
      <c r="DI726" s="11"/>
      <c r="DJ726" s="11"/>
      <c r="DK726" s="11"/>
      <c r="DL726" s="11"/>
      <c r="DM726" s="11"/>
      <c r="DN726" s="11"/>
      <c r="DO726" s="11"/>
      <c r="DP726" s="11"/>
      <c r="DQ726" s="11"/>
    </row>
    <row r="727" spans="1:121" ht="12.75" customHeight="1">
      <c r="A727" s="8"/>
      <c r="B727" s="29"/>
      <c r="C727" s="28"/>
      <c r="D727" s="9"/>
      <c r="E727" s="10"/>
      <c r="F727" s="11"/>
      <c r="G727" s="25"/>
      <c r="H727" s="26"/>
      <c r="I727" s="27"/>
      <c r="J727" s="39"/>
      <c r="K727" s="22"/>
      <c r="L727" s="11"/>
      <c r="M727" s="11"/>
      <c r="N727" s="11"/>
      <c r="O727" s="11"/>
      <c r="P727" s="11"/>
      <c r="Q727" s="23"/>
      <c r="R727" s="24"/>
      <c r="S727" s="24"/>
      <c r="T727" s="22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1"/>
      <c r="BH727" s="11"/>
      <c r="BI727" s="11"/>
      <c r="BJ727" s="11"/>
      <c r="BK727" s="11"/>
      <c r="BL727" s="11"/>
      <c r="BM727" s="11"/>
      <c r="BN727" s="11"/>
      <c r="BO727" s="11"/>
      <c r="BP727" s="11"/>
      <c r="BQ727" s="11"/>
      <c r="BR727" s="11"/>
      <c r="BS727" s="11"/>
      <c r="BT727" s="11"/>
      <c r="BU727" s="11"/>
      <c r="BV727" s="11"/>
      <c r="BW727" s="11"/>
      <c r="BX727" s="11"/>
      <c r="BY727" s="11"/>
      <c r="BZ727" s="11"/>
      <c r="CA727" s="11"/>
      <c r="CB727" s="11"/>
      <c r="CC727" s="11"/>
      <c r="CD727" s="11"/>
      <c r="CE727" s="11"/>
      <c r="CF727" s="11"/>
      <c r="CG727" s="11"/>
      <c r="CH727" s="11"/>
      <c r="CI727" s="11"/>
      <c r="CJ727" s="11"/>
      <c r="CK727" s="11"/>
      <c r="CL727" s="11"/>
      <c r="CM727" s="11"/>
      <c r="CN727" s="11"/>
      <c r="CO727" s="11"/>
      <c r="CP727" s="11"/>
      <c r="CQ727" s="11"/>
      <c r="CR727" s="11"/>
      <c r="CS727" s="11"/>
      <c r="CT727" s="11"/>
      <c r="CU727" s="104"/>
      <c r="CV727" s="11"/>
      <c r="CW727" s="11"/>
      <c r="CX727" s="11"/>
      <c r="CY727" s="11"/>
      <c r="CZ727" s="11"/>
      <c r="DA727" s="11"/>
      <c r="DB727" s="11"/>
      <c r="DC727" s="11"/>
      <c r="DD727" s="11"/>
      <c r="DE727" s="11"/>
      <c r="DF727" s="11"/>
      <c r="DG727" s="11"/>
      <c r="DH727" s="11"/>
      <c r="DI727" s="11"/>
      <c r="DJ727" s="11"/>
      <c r="DK727" s="11"/>
      <c r="DL727" s="11"/>
      <c r="DM727" s="11"/>
      <c r="DN727" s="11"/>
      <c r="DO727" s="11"/>
      <c r="DP727" s="11"/>
      <c r="DQ727" s="11"/>
    </row>
    <row r="728" spans="1:121" ht="12.75" customHeight="1">
      <c r="A728" s="8"/>
      <c r="B728" s="29"/>
      <c r="C728" s="28"/>
      <c r="D728" s="9"/>
      <c r="E728" s="10"/>
      <c r="F728" s="11"/>
      <c r="G728" s="25"/>
      <c r="H728" s="26"/>
      <c r="I728" s="27"/>
      <c r="J728" s="39"/>
      <c r="K728" s="22"/>
      <c r="L728" s="11"/>
      <c r="M728" s="11"/>
      <c r="N728" s="11"/>
      <c r="O728" s="11"/>
      <c r="P728" s="11"/>
      <c r="Q728" s="23"/>
      <c r="R728" s="24"/>
      <c r="S728" s="24"/>
      <c r="T728" s="22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  <c r="BO728" s="11"/>
      <c r="BP728" s="11"/>
      <c r="BQ728" s="11"/>
      <c r="BR728" s="11"/>
      <c r="BS728" s="11"/>
      <c r="BT728" s="11"/>
      <c r="BU728" s="11"/>
      <c r="BV728" s="11"/>
      <c r="BW728" s="11"/>
      <c r="BX728" s="11"/>
      <c r="BY728" s="11"/>
      <c r="BZ728" s="11"/>
      <c r="CA728" s="11"/>
      <c r="CB728" s="11"/>
      <c r="CC728" s="11"/>
      <c r="CD728" s="11"/>
      <c r="CE728" s="11"/>
      <c r="CF728" s="11"/>
      <c r="CG728" s="11"/>
      <c r="CH728" s="11"/>
      <c r="CI728" s="11"/>
      <c r="CJ728" s="11"/>
      <c r="CK728" s="11"/>
      <c r="CL728" s="11"/>
      <c r="CM728" s="11"/>
      <c r="CN728" s="11"/>
      <c r="CO728" s="11"/>
      <c r="CP728" s="11"/>
      <c r="CQ728" s="11"/>
      <c r="CR728" s="11"/>
      <c r="CS728" s="11"/>
      <c r="CT728" s="11"/>
      <c r="CU728" s="104"/>
      <c r="CV728" s="11"/>
      <c r="CW728" s="11"/>
      <c r="CX728" s="11"/>
      <c r="CY728" s="11"/>
      <c r="CZ728" s="11"/>
      <c r="DA728" s="11"/>
      <c r="DB728" s="11"/>
      <c r="DC728" s="11"/>
      <c r="DD728" s="11"/>
      <c r="DE728" s="11"/>
      <c r="DF728" s="11"/>
      <c r="DG728" s="11"/>
      <c r="DH728" s="11"/>
      <c r="DI728" s="11"/>
      <c r="DJ728" s="11"/>
      <c r="DK728" s="11"/>
      <c r="DL728" s="11"/>
      <c r="DM728" s="11"/>
      <c r="DN728" s="11"/>
      <c r="DO728" s="11"/>
      <c r="DP728" s="11"/>
      <c r="DQ728" s="11"/>
    </row>
    <row r="729" spans="1:121" ht="12.75" customHeight="1">
      <c r="A729" s="8"/>
      <c r="B729" s="29"/>
      <c r="C729" s="28"/>
      <c r="D729" s="9"/>
      <c r="E729" s="10"/>
      <c r="F729" s="11"/>
      <c r="G729" s="25"/>
      <c r="H729" s="26"/>
      <c r="I729" s="27"/>
      <c r="J729" s="39"/>
      <c r="K729" s="22"/>
      <c r="L729" s="11"/>
      <c r="M729" s="11"/>
      <c r="N729" s="11"/>
      <c r="O729" s="11"/>
      <c r="P729" s="11"/>
      <c r="Q729" s="23"/>
      <c r="R729" s="24"/>
      <c r="S729" s="24"/>
      <c r="T729" s="22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  <c r="BJ729" s="11"/>
      <c r="BK729" s="11"/>
      <c r="BL729" s="11"/>
      <c r="BM729" s="11"/>
      <c r="BN729" s="11"/>
      <c r="BO729" s="11"/>
      <c r="BP729" s="11"/>
      <c r="BQ729" s="11"/>
      <c r="BR729" s="11"/>
      <c r="BS729" s="11"/>
      <c r="BT729" s="11"/>
      <c r="BU729" s="11"/>
      <c r="BV729" s="11"/>
      <c r="BW729" s="11"/>
      <c r="BX729" s="11"/>
      <c r="BY729" s="11"/>
      <c r="BZ729" s="11"/>
      <c r="CA729" s="11"/>
      <c r="CB729" s="11"/>
      <c r="CC729" s="11"/>
      <c r="CD729" s="11"/>
      <c r="CE729" s="11"/>
      <c r="CF729" s="11"/>
      <c r="CG729" s="11"/>
      <c r="CH729" s="11"/>
      <c r="CI729" s="11"/>
      <c r="CJ729" s="11"/>
      <c r="CK729" s="11"/>
      <c r="CL729" s="11"/>
      <c r="CM729" s="11"/>
      <c r="CN729" s="11"/>
      <c r="CO729" s="11"/>
      <c r="CP729" s="11"/>
      <c r="CQ729" s="11"/>
      <c r="CR729" s="11"/>
      <c r="CS729" s="11"/>
      <c r="CT729" s="11"/>
      <c r="CU729" s="104"/>
      <c r="CV729" s="11"/>
      <c r="CW729" s="11"/>
      <c r="CX729" s="11"/>
      <c r="CY729" s="11"/>
      <c r="CZ729" s="11"/>
      <c r="DA729" s="11"/>
      <c r="DB729" s="11"/>
      <c r="DC729" s="11"/>
      <c r="DD729" s="11"/>
      <c r="DE729" s="11"/>
      <c r="DF729" s="11"/>
      <c r="DG729" s="11"/>
      <c r="DH729" s="11"/>
      <c r="DI729" s="11"/>
      <c r="DJ729" s="11"/>
      <c r="DK729" s="11"/>
      <c r="DL729" s="11"/>
      <c r="DM729" s="11"/>
      <c r="DN729" s="11"/>
      <c r="DO729" s="11"/>
      <c r="DP729" s="11"/>
      <c r="DQ729" s="11"/>
    </row>
    <row r="730" spans="1:121" ht="12.75" customHeight="1">
      <c r="A730" s="8"/>
      <c r="B730" s="29"/>
      <c r="C730" s="28"/>
      <c r="D730" s="9"/>
      <c r="E730" s="10"/>
      <c r="F730" s="11"/>
      <c r="G730" s="25"/>
      <c r="H730" s="26"/>
      <c r="I730" s="27"/>
      <c r="J730" s="39"/>
      <c r="K730" s="22"/>
      <c r="L730" s="11"/>
      <c r="M730" s="11"/>
      <c r="N730" s="11"/>
      <c r="O730" s="11"/>
      <c r="P730" s="11"/>
      <c r="Q730" s="23"/>
      <c r="R730" s="24"/>
      <c r="S730" s="24"/>
      <c r="T730" s="22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  <c r="BH730" s="11"/>
      <c r="BI730" s="11"/>
      <c r="BJ730" s="11"/>
      <c r="BK730" s="11"/>
      <c r="BL730" s="11"/>
      <c r="BM730" s="11"/>
      <c r="BN730" s="11"/>
      <c r="BO730" s="11"/>
      <c r="BP730" s="11"/>
      <c r="BQ730" s="11"/>
      <c r="BR730" s="11"/>
      <c r="BS730" s="11"/>
      <c r="BT730" s="11"/>
      <c r="BU730" s="11"/>
      <c r="BV730" s="11"/>
      <c r="BW730" s="11"/>
      <c r="BX730" s="11"/>
      <c r="BY730" s="11"/>
      <c r="BZ730" s="11"/>
      <c r="CA730" s="11"/>
      <c r="CB730" s="11"/>
      <c r="CC730" s="11"/>
      <c r="CD730" s="11"/>
      <c r="CE730" s="11"/>
      <c r="CF730" s="11"/>
      <c r="CG730" s="11"/>
      <c r="CH730" s="11"/>
      <c r="CI730" s="11"/>
      <c r="CJ730" s="11"/>
      <c r="CK730" s="11"/>
      <c r="CL730" s="11"/>
      <c r="CM730" s="11"/>
      <c r="CN730" s="11"/>
      <c r="CO730" s="11"/>
      <c r="CP730" s="11"/>
      <c r="CQ730" s="11"/>
      <c r="CR730" s="11"/>
      <c r="CS730" s="11"/>
      <c r="CT730" s="11"/>
      <c r="CU730" s="104"/>
      <c r="CV730" s="11"/>
      <c r="CW730" s="11"/>
      <c r="CX730" s="11"/>
      <c r="CY730" s="11"/>
      <c r="CZ730" s="11"/>
      <c r="DA730" s="11"/>
      <c r="DB730" s="11"/>
      <c r="DC730" s="11"/>
      <c r="DD730" s="11"/>
      <c r="DE730" s="11"/>
      <c r="DF730" s="11"/>
      <c r="DG730" s="11"/>
      <c r="DH730" s="11"/>
      <c r="DI730" s="11"/>
      <c r="DJ730" s="11"/>
      <c r="DK730" s="11"/>
      <c r="DL730" s="11"/>
      <c r="DM730" s="11"/>
      <c r="DN730" s="11"/>
      <c r="DO730" s="11"/>
      <c r="DP730" s="11"/>
      <c r="DQ730" s="11"/>
    </row>
    <row r="731" spans="1:121" ht="12.75" customHeight="1">
      <c r="A731" s="8"/>
      <c r="B731" s="29"/>
      <c r="C731" s="28"/>
      <c r="D731" s="9"/>
      <c r="E731" s="10"/>
      <c r="F731" s="11"/>
      <c r="G731" s="25"/>
      <c r="H731" s="26"/>
      <c r="I731" s="27"/>
      <c r="J731" s="39"/>
      <c r="K731" s="22"/>
      <c r="L731" s="11"/>
      <c r="M731" s="11"/>
      <c r="N731" s="11"/>
      <c r="O731" s="11"/>
      <c r="P731" s="11"/>
      <c r="Q731" s="23"/>
      <c r="R731" s="24"/>
      <c r="S731" s="24"/>
      <c r="T731" s="22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  <c r="BJ731" s="11"/>
      <c r="BK731" s="11"/>
      <c r="BL731" s="11"/>
      <c r="BM731" s="11"/>
      <c r="BN731" s="11"/>
      <c r="BO731" s="11"/>
      <c r="BP731" s="11"/>
      <c r="BQ731" s="11"/>
      <c r="BR731" s="11"/>
      <c r="BS731" s="11"/>
      <c r="BT731" s="11"/>
      <c r="BU731" s="11"/>
      <c r="BV731" s="11"/>
      <c r="BW731" s="11"/>
      <c r="BX731" s="11"/>
      <c r="BY731" s="11"/>
      <c r="BZ731" s="11"/>
      <c r="CA731" s="11"/>
      <c r="CB731" s="11"/>
      <c r="CC731" s="11"/>
      <c r="CD731" s="11"/>
      <c r="CE731" s="11"/>
      <c r="CF731" s="11"/>
      <c r="CG731" s="11"/>
      <c r="CH731" s="11"/>
      <c r="CI731" s="11"/>
      <c r="CJ731" s="11"/>
      <c r="CK731" s="11"/>
      <c r="CL731" s="11"/>
      <c r="CM731" s="11"/>
      <c r="CN731" s="11"/>
      <c r="CO731" s="11"/>
      <c r="CP731" s="11"/>
      <c r="CQ731" s="11"/>
      <c r="CR731" s="11"/>
      <c r="CS731" s="11"/>
      <c r="CT731" s="11"/>
      <c r="CU731" s="104"/>
      <c r="CV731" s="11"/>
      <c r="CW731" s="11"/>
      <c r="CX731" s="11"/>
      <c r="CY731" s="11"/>
      <c r="CZ731" s="11"/>
      <c r="DA731" s="11"/>
      <c r="DB731" s="11"/>
      <c r="DC731" s="11"/>
      <c r="DD731" s="11"/>
      <c r="DE731" s="11"/>
      <c r="DF731" s="11"/>
      <c r="DG731" s="11"/>
      <c r="DH731" s="11"/>
      <c r="DI731" s="11"/>
      <c r="DJ731" s="11"/>
      <c r="DK731" s="11"/>
      <c r="DL731" s="11"/>
      <c r="DM731" s="11"/>
      <c r="DN731" s="11"/>
      <c r="DO731" s="11"/>
      <c r="DP731" s="11"/>
      <c r="DQ731" s="11"/>
    </row>
    <row r="732" spans="1:121" ht="12.75" customHeight="1">
      <c r="A732" s="8"/>
      <c r="B732" s="29"/>
      <c r="C732" s="28"/>
      <c r="D732" s="9"/>
      <c r="E732" s="10"/>
      <c r="F732" s="11"/>
      <c r="G732" s="25"/>
      <c r="H732" s="26"/>
      <c r="I732" s="27"/>
      <c r="J732" s="39"/>
      <c r="K732" s="22"/>
      <c r="L732" s="11"/>
      <c r="M732" s="11"/>
      <c r="N732" s="11"/>
      <c r="O732" s="11"/>
      <c r="P732" s="11"/>
      <c r="Q732" s="23"/>
      <c r="R732" s="24"/>
      <c r="S732" s="24"/>
      <c r="T732" s="22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  <c r="BH732" s="11"/>
      <c r="BI732" s="11"/>
      <c r="BJ732" s="11"/>
      <c r="BK732" s="11"/>
      <c r="BL732" s="11"/>
      <c r="BM732" s="11"/>
      <c r="BN732" s="11"/>
      <c r="BO732" s="11"/>
      <c r="BP732" s="11"/>
      <c r="BQ732" s="11"/>
      <c r="BR732" s="11"/>
      <c r="BS732" s="11"/>
      <c r="BT732" s="11"/>
      <c r="BU732" s="11"/>
      <c r="BV732" s="11"/>
      <c r="BW732" s="11"/>
      <c r="BX732" s="11"/>
      <c r="BY732" s="11"/>
      <c r="BZ732" s="11"/>
      <c r="CA732" s="11"/>
      <c r="CB732" s="11"/>
      <c r="CC732" s="11"/>
      <c r="CD732" s="11"/>
      <c r="CE732" s="11"/>
      <c r="CF732" s="11"/>
      <c r="CG732" s="11"/>
      <c r="CH732" s="11"/>
      <c r="CI732" s="11"/>
      <c r="CJ732" s="11"/>
      <c r="CK732" s="11"/>
      <c r="CL732" s="11"/>
      <c r="CM732" s="11"/>
      <c r="CN732" s="11"/>
      <c r="CO732" s="11"/>
      <c r="CP732" s="11"/>
      <c r="CQ732" s="11"/>
      <c r="CR732" s="11"/>
      <c r="CS732" s="11"/>
      <c r="CT732" s="11"/>
      <c r="CU732" s="104"/>
      <c r="CV732" s="11"/>
      <c r="CW732" s="11"/>
      <c r="CX732" s="11"/>
      <c r="CY732" s="11"/>
      <c r="CZ732" s="11"/>
      <c r="DA732" s="11"/>
      <c r="DB732" s="11"/>
      <c r="DC732" s="11"/>
      <c r="DD732" s="11"/>
      <c r="DE732" s="11"/>
      <c r="DF732" s="11"/>
      <c r="DG732" s="11"/>
      <c r="DH732" s="11"/>
      <c r="DI732" s="11"/>
      <c r="DJ732" s="11"/>
      <c r="DK732" s="11"/>
      <c r="DL732" s="11"/>
      <c r="DM732" s="11"/>
      <c r="DN732" s="11"/>
      <c r="DO732" s="11"/>
      <c r="DP732" s="11"/>
      <c r="DQ732" s="11"/>
    </row>
    <row r="733" spans="1:121" ht="12.75" customHeight="1">
      <c r="A733" s="8"/>
      <c r="B733" s="29"/>
      <c r="C733" s="28"/>
      <c r="D733" s="9"/>
      <c r="E733" s="10"/>
      <c r="F733" s="11"/>
      <c r="G733" s="25"/>
      <c r="H733" s="26"/>
      <c r="I733" s="27"/>
      <c r="J733" s="39"/>
      <c r="K733" s="22"/>
      <c r="L733" s="11"/>
      <c r="M733" s="11"/>
      <c r="N733" s="11"/>
      <c r="O733" s="11"/>
      <c r="P733" s="11"/>
      <c r="Q733" s="23"/>
      <c r="R733" s="24"/>
      <c r="S733" s="24"/>
      <c r="T733" s="22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  <c r="BH733" s="11"/>
      <c r="BI733" s="11"/>
      <c r="BJ733" s="11"/>
      <c r="BK733" s="11"/>
      <c r="BL733" s="11"/>
      <c r="BM733" s="11"/>
      <c r="BN733" s="11"/>
      <c r="BO733" s="11"/>
      <c r="BP733" s="11"/>
      <c r="BQ733" s="11"/>
      <c r="BR733" s="11"/>
      <c r="BS733" s="11"/>
      <c r="BT733" s="11"/>
      <c r="BU733" s="11"/>
      <c r="BV733" s="11"/>
      <c r="BW733" s="11"/>
      <c r="BX733" s="11"/>
      <c r="BY733" s="11"/>
      <c r="BZ733" s="11"/>
      <c r="CA733" s="11"/>
      <c r="CB733" s="11"/>
      <c r="CC733" s="11"/>
      <c r="CD733" s="11"/>
      <c r="CE733" s="11"/>
      <c r="CF733" s="11"/>
      <c r="CG733" s="11"/>
      <c r="CH733" s="11"/>
      <c r="CI733" s="11"/>
      <c r="CJ733" s="11"/>
      <c r="CK733" s="11"/>
      <c r="CL733" s="11"/>
      <c r="CM733" s="11"/>
      <c r="CN733" s="11"/>
      <c r="CO733" s="11"/>
      <c r="CP733" s="11"/>
      <c r="CQ733" s="11"/>
      <c r="CR733" s="11"/>
      <c r="CS733" s="11"/>
      <c r="CT733" s="11"/>
      <c r="CU733" s="104"/>
      <c r="CV733" s="11"/>
      <c r="CW733" s="11"/>
      <c r="CX733" s="11"/>
      <c r="CY733" s="11"/>
      <c r="CZ733" s="11"/>
      <c r="DA733" s="11"/>
      <c r="DB733" s="11"/>
      <c r="DC733" s="11"/>
      <c r="DD733" s="11"/>
      <c r="DE733" s="11"/>
      <c r="DF733" s="11"/>
      <c r="DG733" s="11"/>
      <c r="DH733" s="11"/>
      <c r="DI733" s="11"/>
      <c r="DJ733" s="11"/>
      <c r="DK733" s="11"/>
      <c r="DL733" s="11"/>
      <c r="DM733" s="11"/>
      <c r="DN733" s="11"/>
      <c r="DO733" s="11"/>
      <c r="DP733" s="11"/>
      <c r="DQ733" s="11"/>
    </row>
    <row r="734" spans="1:121" ht="12.75" customHeight="1">
      <c r="A734" s="8"/>
      <c r="B734" s="29"/>
      <c r="C734" s="28"/>
      <c r="D734" s="9"/>
      <c r="E734" s="10"/>
      <c r="F734" s="11"/>
      <c r="G734" s="25"/>
      <c r="H734" s="26"/>
      <c r="I734" s="27"/>
      <c r="J734" s="39"/>
      <c r="K734" s="22"/>
      <c r="L734" s="11"/>
      <c r="M734" s="11"/>
      <c r="N734" s="11"/>
      <c r="O734" s="11"/>
      <c r="P734" s="11"/>
      <c r="Q734" s="23"/>
      <c r="R734" s="24"/>
      <c r="S734" s="24"/>
      <c r="T734" s="22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  <c r="BJ734" s="11"/>
      <c r="BK734" s="11"/>
      <c r="BL734" s="11"/>
      <c r="BM734" s="11"/>
      <c r="BN734" s="11"/>
      <c r="BO734" s="11"/>
      <c r="BP734" s="11"/>
      <c r="BQ734" s="11"/>
      <c r="BR734" s="11"/>
      <c r="BS734" s="11"/>
      <c r="BT734" s="11"/>
      <c r="BU734" s="11"/>
      <c r="BV734" s="11"/>
      <c r="BW734" s="11"/>
      <c r="BX734" s="11"/>
      <c r="BY734" s="11"/>
      <c r="BZ734" s="11"/>
      <c r="CA734" s="11"/>
      <c r="CB734" s="11"/>
      <c r="CC734" s="11"/>
      <c r="CD734" s="11"/>
      <c r="CE734" s="11"/>
      <c r="CF734" s="11"/>
      <c r="CG734" s="11"/>
      <c r="CH734" s="11"/>
      <c r="CI734" s="11"/>
      <c r="CJ734" s="11"/>
      <c r="CK734" s="11"/>
      <c r="CL734" s="11"/>
      <c r="CM734" s="11"/>
      <c r="CN734" s="11"/>
      <c r="CO734" s="11"/>
      <c r="CP734" s="11"/>
      <c r="CQ734" s="11"/>
      <c r="CR734" s="11"/>
      <c r="CS734" s="11"/>
      <c r="CT734" s="11"/>
      <c r="CU734" s="104"/>
      <c r="CV734" s="11"/>
      <c r="CW734" s="11"/>
      <c r="CX734" s="11"/>
      <c r="CY734" s="11"/>
      <c r="CZ734" s="11"/>
      <c r="DA734" s="11"/>
      <c r="DB734" s="11"/>
      <c r="DC734" s="11"/>
      <c r="DD734" s="11"/>
      <c r="DE734" s="11"/>
      <c r="DF734" s="11"/>
      <c r="DG734" s="11"/>
      <c r="DH734" s="11"/>
      <c r="DI734" s="11"/>
      <c r="DJ734" s="11"/>
      <c r="DK734" s="11"/>
      <c r="DL734" s="11"/>
      <c r="DM734" s="11"/>
      <c r="DN734" s="11"/>
      <c r="DO734" s="11"/>
      <c r="DP734" s="11"/>
      <c r="DQ734" s="11"/>
    </row>
    <row r="735" spans="1:121" ht="12.75" customHeight="1">
      <c r="A735" s="8"/>
      <c r="B735" s="29"/>
      <c r="C735" s="28"/>
      <c r="D735" s="9"/>
      <c r="E735" s="10"/>
      <c r="F735" s="11"/>
      <c r="G735" s="25"/>
      <c r="H735" s="26"/>
      <c r="I735" s="27"/>
      <c r="J735" s="39"/>
      <c r="K735" s="22"/>
      <c r="L735" s="11"/>
      <c r="M735" s="11"/>
      <c r="N735" s="11"/>
      <c r="O735" s="11"/>
      <c r="P735" s="11"/>
      <c r="Q735" s="23"/>
      <c r="R735" s="24"/>
      <c r="S735" s="24"/>
      <c r="T735" s="22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  <c r="BH735" s="11"/>
      <c r="BI735" s="11"/>
      <c r="BJ735" s="11"/>
      <c r="BK735" s="11"/>
      <c r="BL735" s="11"/>
      <c r="BM735" s="11"/>
      <c r="BN735" s="11"/>
      <c r="BO735" s="11"/>
      <c r="BP735" s="11"/>
      <c r="BQ735" s="11"/>
      <c r="BR735" s="11"/>
      <c r="BS735" s="11"/>
      <c r="BT735" s="11"/>
      <c r="BU735" s="11"/>
      <c r="BV735" s="11"/>
      <c r="BW735" s="11"/>
      <c r="BX735" s="11"/>
      <c r="BY735" s="11"/>
      <c r="BZ735" s="11"/>
      <c r="CA735" s="11"/>
      <c r="CB735" s="11"/>
      <c r="CC735" s="11"/>
      <c r="CD735" s="11"/>
      <c r="CE735" s="11"/>
      <c r="CF735" s="11"/>
      <c r="CG735" s="11"/>
      <c r="CH735" s="11"/>
      <c r="CI735" s="11"/>
      <c r="CJ735" s="11"/>
      <c r="CK735" s="11"/>
      <c r="CL735" s="11"/>
      <c r="CM735" s="11"/>
      <c r="CN735" s="11"/>
      <c r="CO735" s="11"/>
      <c r="CP735" s="11"/>
      <c r="CQ735" s="11"/>
      <c r="CR735" s="11"/>
      <c r="CS735" s="11"/>
      <c r="CT735" s="11"/>
      <c r="CU735" s="104"/>
      <c r="CV735" s="11"/>
      <c r="CW735" s="11"/>
      <c r="CX735" s="11"/>
      <c r="CY735" s="11"/>
      <c r="CZ735" s="11"/>
      <c r="DA735" s="11"/>
      <c r="DB735" s="11"/>
      <c r="DC735" s="11"/>
      <c r="DD735" s="11"/>
      <c r="DE735" s="11"/>
      <c r="DF735" s="11"/>
      <c r="DG735" s="11"/>
      <c r="DH735" s="11"/>
      <c r="DI735" s="11"/>
      <c r="DJ735" s="11"/>
      <c r="DK735" s="11"/>
      <c r="DL735" s="11"/>
      <c r="DM735" s="11"/>
      <c r="DN735" s="11"/>
      <c r="DO735" s="11"/>
      <c r="DP735" s="11"/>
      <c r="DQ735" s="11"/>
    </row>
    <row r="736" spans="1:121" ht="12.75" customHeight="1">
      <c r="A736" s="8"/>
      <c r="B736" s="29"/>
      <c r="C736" s="28"/>
      <c r="D736" s="9"/>
      <c r="E736" s="10"/>
      <c r="F736" s="11"/>
      <c r="G736" s="25"/>
      <c r="H736" s="26"/>
      <c r="I736" s="27"/>
      <c r="J736" s="39"/>
      <c r="K736" s="22"/>
      <c r="L736" s="11"/>
      <c r="M736" s="11"/>
      <c r="N736" s="11"/>
      <c r="O736" s="11"/>
      <c r="P736" s="11"/>
      <c r="Q736" s="23"/>
      <c r="R736" s="24"/>
      <c r="S736" s="24"/>
      <c r="T736" s="22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  <c r="BH736" s="11"/>
      <c r="BI736" s="11"/>
      <c r="BJ736" s="11"/>
      <c r="BK736" s="11"/>
      <c r="BL736" s="11"/>
      <c r="BM736" s="11"/>
      <c r="BN736" s="11"/>
      <c r="BO736" s="11"/>
      <c r="BP736" s="11"/>
      <c r="BQ736" s="11"/>
      <c r="BR736" s="11"/>
      <c r="BS736" s="11"/>
      <c r="BT736" s="11"/>
      <c r="BU736" s="11"/>
      <c r="BV736" s="11"/>
      <c r="BW736" s="11"/>
      <c r="BX736" s="11"/>
      <c r="BY736" s="11"/>
      <c r="BZ736" s="11"/>
      <c r="CA736" s="11"/>
      <c r="CB736" s="11"/>
      <c r="CC736" s="11"/>
      <c r="CD736" s="11"/>
      <c r="CE736" s="11"/>
      <c r="CF736" s="11"/>
      <c r="CG736" s="11"/>
      <c r="CH736" s="11"/>
      <c r="CI736" s="11"/>
      <c r="CJ736" s="11"/>
      <c r="CK736" s="11"/>
      <c r="CL736" s="11"/>
      <c r="CM736" s="11"/>
      <c r="CN736" s="11"/>
      <c r="CO736" s="11"/>
      <c r="CP736" s="11"/>
      <c r="CQ736" s="11"/>
      <c r="CR736" s="11"/>
      <c r="CS736" s="11"/>
      <c r="CT736" s="11"/>
      <c r="CU736" s="104"/>
      <c r="CV736" s="11"/>
      <c r="CW736" s="11"/>
      <c r="CX736" s="11"/>
      <c r="CY736" s="11"/>
      <c r="CZ736" s="11"/>
      <c r="DA736" s="11"/>
      <c r="DB736" s="11"/>
      <c r="DC736" s="11"/>
      <c r="DD736" s="11"/>
      <c r="DE736" s="11"/>
      <c r="DF736" s="11"/>
      <c r="DG736" s="11"/>
      <c r="DH736" s="11"/>
      <c r="DI736" s="11"/>
      <c r="DJ736" s="11"/>
      <c r="DK736" s="11"/>
      <c r="DL736" s="11"/>
      <c r="DM736" s="11"/>
      <c r="DN736" s="11"/>
      <c r="DO736" s="11"/>
      <c r="DP736" s="11"/>
      <c r="DQ736" s="11"/>
    </row>
    <row r="737" spans="1:121" ht="12.75" customHeight="1">
      <c r="A737" s="8"/>
      <c r="B737" s="29"/>
      <c r="C737" s="28"/>
      <c r="D737" s="9"/>
      <c r="E737" s="10"/>
      <c r="F737" s="11"/>
      <c r="G737" s="25"/>
      <c r="H737" s="26"/>
      <c r="I737" s="27"/>
      <c r="J737" s="39"/>
      <c r="K737" s="22"/>
      <c r="L737" s="11"/>
      <c r="M737" s="11"/>
      <c r="N737" s="11"/>
      <c r="O737" s="11"/>
      <c r="P737" s="11"/>
      <c r="Q737" s="23"/>
      <c r="R737" s="24"/>
      <c r="S737" s="24"/>
      <c r="T737" s="22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1"/>
      <c r="BH737" s="11"/>
      <c r="BI737" s="11"/>
      <c r="BJ737" s="11"/>
      <c r="BK737" s="11"/>
      <c r="BL737" s="11"/>
      <c r="BM737" s="11"/>
      <c r="BN737" s="11"/>
      <c r="BO737" s="11"/>
      <c r="BP737" s="11"/>
      <c r="BQ737" s="11"/>
      <c r="BR737" s="11"/>
      <c r="BS737" s="11"/>
      <c r="BT737" s="11"/>
      <c r="BU737" s="11"/>
      <c r="BV737" s="11"/>
      <c r="BW737" s="11"/>
      <c r="BX737" s="11"/>
      <c r="BY737" s="11"/>
      <c r="BZ737" s="11"/>
      <c r="CA737" s="11"/>
      <c r="CB737" s="11"/>
      <c r="CC737" s="11"/>
      <c r="CD737" s="11"/>
      <c r="CE737" s="11"/>
      <c r="CF737" s="11"/>
      <c r="CG737" s="11"/>
      <c r="CH737" s="11"/>
      <c r="CI737" s="11"/>
      <c r="CJ737" s="11"/>
      <c r="CK737" s="11"/>
      <c r="CL737" s="11"/>
      <c r="CM737" s="11"/>
      <c r="CN737" s="11"/>
      <c r="CO737" s="11"/>
      <c r="CP737" s="11"/>
      <c r="CQ737" s="11"/>
      <c r="CR737" s="11"/>
      <c r="CS737" s="11"/>
      <c r="CT737" s="11"/>
      <c r="CU737" s="104"/>
      <c r="CV737" s="11"/>
      <c r="CW737" s="11"/>
      <c r="CX737" s="11"/>
      <c r="CY737" s="11"/>
      <c r="CZ737" s="11"/>
      <c r="DA737" s="11"/>
      <c r="DB737" s="11"/>
      <c r="DC737" s="11"/>
      <c r="DD737" s="11"/>
      <c r="DE737" s="11"/>
      <c r="DF737" s="11"/>
      <c r="DG737" s="11"/>
      <c r="DH737" s="11"/>
      <c r="DI737" s="11"/>
      <c r="DJ737" s="11"/>
      <c r="DK737" s="11"/>
      <c r="DL737" s="11"/>
      <c r="DM737" s="11"/>
      <c r="DN737" s="11"/>
      <c r="DO737" s="11"/>
      <c r="DP737" s="11"/>
      <c r="DQ737" s="11"/>
    </row>
    <row r="738" spans="1:121" ht="12.75" customHeight="1">
      <c r="A738" s="8"/>
      <c r="B738" s="29"/>
      <c r="C738" s="28"/>
      <c r="D738" s="9"/>
      <c r="E738" s="10"/>
      <c r="F738" s="11"/>
      <c r="G738" s="25"/>
      <c r="H738" s="26"/>
      <c r="I738" s="27"/>
      <c r="J738" s="39"/>
      <c r="K738" s="22"/>
      <c r="L738" s="11"/>
      <c r="M738" s="11"/>
      <c r="N738" s="11"/>
      <c r="O738" s="11"/>
      <c r="P738" s="11"/>
      <c r="Q738" s="23"/>
      <c r="R738" s="24"/>
      <c r="S738" s="24"/>
      <c r="T738" s="22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1"/>
      <c r="BH738" s="11"/>
      <c r="BI738" s="11"/>
      <c r="BJ738" s="11"/>
      <c r="BK738" s="11"/>
      <c r="BL738" s="11"/>
      <c r="BM738" s="11"/>
      <c r="BN738" s="11"/>
      <c r="BO738" s="11"/>
      <c r="BP738" s="11"/>
      <c r="BQ738" s="11"/>
      <c r="BR738" s="11"/>
      <c r="BS738" s="11"/>
      <c r="BT738" s="11"/>
      <c r="BU738" s="11"/>
      <c r="BV738" s="11"/>
      <c r="BW738" s="11"/>
      <c r="BX738" s="11"/>
      <c r="BY738" s="11"/>
      <c r="BZ738" s="11"/>
      <c r="CA738" s="11"/>
      <c r="CB738" s="11"/>
      <c r="CC738" s="11"/>
      <c r="CD738" s="11"/>
      <c r="CE738" s="11"/>
      <c r="CF738" s="11"/>
      <c r="CG738" s="11"/>
      <c r="CH738" s="11"/>
      <c r="CI738" s="11"/>
      <c r="CJ738" s="11"/>
      <c r="CK738" s="11"/>
      <c r="CL738" s="11"/>
      <c r="CM738" s="11"/>
      <c r="CN738" s="11"/>
      <c r="CO738" s="11"/>
      <c r="CP738" s="11"/>
      <c r="CQ738" s="11"/>
      <c r="CR738" s="11"/>
      <c r="CS738" s="11"/>
      <c r="CT738" s="11"/>
      <c r="CU738" s="104"/>
      <c r="CV738" s="11"/>
      <c r="CW738" s="11"/>
      <c r="CX738" s="11"/>
      <c r="CY738" s="11"/>
      <c r="CZ738" s="11"/>
      <c r="DA738" s="11"/>
      <c r="DB738" s="11"/>
      <c r="DC738" s="11"/>
      <c r="DD738" s="11"/>
      <c r="DE738" s="11"/>
      <c r="DF738" s="11"/>
      <c r="DG738" s="11"/>
      <c r="DH738" s="11"/>
      <c r="DI738" s="11"/>
      <c r="DJ738" s="11"/>
      <c r="DK738" s="11"/>
      <c r="DL738" s="11"/>
      <c r="DM738" s="11"/>
      <c r="DN738" s="11"/>
      <c r="DO738" s="11"/>
      <c r="DP738" s="11"/>
      <c r="DQ738" s="11"/>
    </row>
    <row r="739" spans="1:121" ht="12.75" customHeight="1">
      <c r="A739" s="8"/>
      <c r="B739" s="29"/>
      <c r="C739" s="28"/>
      <c r="D739" s="9"/>
      <c r="E739" s="10"/>
      <c r="F739" s="11"/>
      <c r="G739" s="25"/>
      <c r="H739" s="26"/>
      <c r="I739" s="27"/>
      <c r="J739" s="39"/>
      <c r="K739" s="22"/>
      <c r="L739" s="11"/>
      <c r="M739" s="11"/>
      <c r="N739" s="11"/>
      <c r="O739" s="11"/>
      <c r="P739" s="11"/>
      <c r="Q739" s="23"/>
      <c r="R739" s="24"/>
      <c r="S739" s="24"/>
      <c r="T739" s="22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  <c r="BL739" s="11"/>
      <c r="BM739" s="11"/>
      <c r="BN739" s="11"/>
      <c r="BO739" s="11"/>
      <c r="BP739" s="11"/>
      <c r="BQ739" s="11"/>
      <c r="BR739" s="11"/>
      <c r="BS739" s="11"/>
      <c r="BT739" s="11"/>
      <c r="BU739" s="11"/>
      <c r="BV739" s="11"/>
      <c r="BW739" s="11"/>
      <c r="BX739" s="11"/>
      <c r="BY739" s="11"/>
      <c r="BZ739" s="11"/>
      <c r="CA739" s="11"/>
      <c r="CB739" s="11"/>
      <c r="CC739" s="11"/>
      <c r="CD739" s="11"/>
      <c r="CE739" s="11"/>
      <c r="CF739" s="11"/>
      <c r="CG739" s="11"/>
      <c r="CH739" s="11"/>
      <c r="CI739" s="11"/>
      <c r="CJ739" s="11"/>
      <c r="CK739" s="11"/>
      <c r="CL739" s="11"/>
      <c r="CM739" s="11"/>
      <c r="CN739" s="11"/>
      <c r="CO739" s="11"/>
      <c r="CP739" s="11"/>
      <c r="CQ739" s="11"/>
      <c r="CR739" s="11"/>
      <c r="CS739" s="11"/>
      <c r="CT739" s="11"/>
      <c r="CU739" s="104"/>
      <c r="CV739" s="11"/>
      <c r="CW739" s="11"/>
      <c r="CX739" s="11"/>
      <c r="CY739" s="11"/>
      <c r="CZ739" s="11"/>
      <c r="DA739" s="11"/>
      <c r="DB739" s="11"/>
      <c r="DC739" s="11"/>
      <c r="DD739" s="11"/>
      <c r="DE739" s="11"/>
      <c r="DF739" s="11"/>
      <c r="DG739" s="11"/>
      <c r="DH739" s="11"/>
      <c r="DI739" s="11"/>
      <c r="DJ739" s="11"/>
      <c r="DK739" s="11"/>
      <c r="DL739" s="11"/>
      <c r="DM739" s="11"/>
      <c r="DN739" s="11"/>
      <c r="DO739" s="11"/>
      <c r="DP739" s="11"/>
      <c r="DQ739" s="11"/>
    </row>
    <row r="740" spans="1:121" ht="12.75" customHeight="1">
      <c r="A740" s="8"/>
      <c r="B740" s="29"/>
      <c r="C740" s="28"/>
      <c r="D740" s="9"/>
      <c r="E740" s="10"/>
      <c r="F740" s="11"/>
      <c r="G740" s="25"/>
      <c r="H740" s="26"/>
      <c r="I740" s="27"/>
      <c r="J740" s="39"/>
      <c r="K740" s="22"/>
      <c r="L740" s="11"/>
      <c r="M740" s="11"/>
      <c r="N740" s="11"/>
      <c r="O740" s="11"/>
      <c r="P740" s="11"/>
      <c r="Q740" s="23"/>
      <c r="R740" s="24"/>
      <c r="S740" s="24"/>
      <c r="T740" s="22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1"/>
      <c r="BH740" s="11"/>
      <c r="BI740" s="11"/>
      <c r="BJ740" s="11"/>
      <c r="BK740" s="11"/>
      <c r="BL740" s="11"/>
      <c r="BM740" s="11"/>
      <c r="BN740" s="11"/>
      <c r="BO740" s="11"/>
      <c r="BP740" s="11"/>
      <c r="BQ740" s="11"/>
      <c r="BR740" s="11"/>
      <c r="BS740" s="11"/>
      <c r="BT740" s="11"/>
      <c r="BU740" s="11"/>
      <c r="BV740" s="11"/>
      <c r="BW740" s="11"/>
      <c r="BX740" s="11"/>
      <c r="BY740" s="11"/>
      <c r="BZ740" s="11"/>
      <c r="CA740" s="11"/>
      <c r="CB740" s="11"/>
      <c r="CC740" s="11"/>
      <c r="CD740" s="11"/>
      <c r="CE740" s="11"/>
      <c r="CF740" s="11"/>
      <c r="CG740" s="11"/>
      <c r="CH740" s="11"/>
      <c r="CI740" s="11"/>
      <c r="CJ740" s="11"/>
      <c r="CK740" s="11"/>
      <c r="CL740" s="11"/>
      <c r="CM740" s="11"/>
      <c r="CN740" s="11"/>
      <c r="CO740" s="11"/>
      <c r="CP740" s="11"/>
      <c r="CQ740" s="11"/>
      <c r="CR740" s="11"/>
      <c r="CS740" s="11"/>
      <c r="CT740" s="11"/>
      <c r="CU740" s="104"/>
      <c r="CV740" s="11"/>
      <c r="CW740" s="11"/>
      <c r="CX740" s="11"/>
      <c r="CY740" s="11"/>
      <c r="CZ740" s="11"/>
      <c r="DA740" s="11"/>
      <c r="DB740" s="11"/>
      <c r="DC740" s="11"/>
      <c r="DD740" s="11"/>
      <c r="DE740" s="11"/>
      <c r="DF740" s="11"/>
      <c r="DG740" s="11"/>
      <c r="DH740" s="11"/>
      <c r="DI740" s="11"/>
      <c r="DJ740" s="11"/>
      <c r="DK740" s="11"/>
      <c r="DL740" s="11"/>
      <c r="DM740" s="11"/>
      <c r="DN740" s="11"/>
      <c r="DO740" s="11"/>
      <c r="DP740" s="11"/>
      <c r="DQ740" s="11"/>
    </row>
    <row r="741" spans="1:121" ht="12.75" customHeight="1">
      <c r="A741" s="8"/>
      <c r="B741" s="29"/>
      <c r="C741" s="28"/>
      <c r="D741" s="9"/>
      <c r="E741" s="10"/>
      <c r="F741" s="11"/>
      <c r="G741" s="25"/>
      <c r="H741" s="26"/>
      <c r="I741" s="27"/>
      <c r="J741" s="39"/>
      <c r="K741" s="22"/>
      <c r="L741" s="11"/>
      <c r="M741" s="11"/>
      <c r="N741" s="11"/>
      <c r="O741" s="11"/>
      <c r="P741" s="11"/>
      <c r="Q741" s="23"/>
      <c r="R741" s="24"/>
      <c r="S741" s="24"/>
      <c r="T741" s="22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1"/>
      <c r="BH741" s="11"/>
      <c r="BI741" s="11"/>
      <c r="BJ741" s="11"/>
      <c r="BK741" s="11"/>
      <c r="BL741" s="11"/>
      <c r="BM741" s="11"/>
      <c r="BN741" s="11"/>
      <c r="BO741" s="11"/>
      <c r="BP741" s="11"/>
      <c r="BQ741" s="11"/>
      <c r="BR741" s="11"/>
      <c r="BS741" s="11"/>
      <c r="BT741" s="11"/>
      <c r="BU741" s="11"/>
      <c r="BV741" s="11"/>
      <c r="BW741" s="11"/>
      <c r="BX741" s="11"/>
      <c r="BY741" s="11"/>
      <c r="BZ741" s="11"/>
      <c r="CA741" s="11"/>
      <c r="CB741" s="11"/>
      <c r="CC741" s="11"/>
      <c r="CD741" s="11"/>
      <c r="CE741" s="11"/>
      <c r="CF741" s="11"/>
      <c r="CG741" s="11"/>
      <c r="CH741" s="11"/>
      <c r="CI741" s="11"/>
      <c r="CJ741" s="11"/>
      <c r="CK741" s="11"/>
      <c r="CL741" s="11"/>
      <c r="CM741" s="11"/>
      <c r="CN741" s="11"/>
      <c r="CO741" s="11"/>
      <c r="CP741" s="11"/>
      <c r="CQ741" s="11"/>
      <c r="CR741" s="11"/>
      <c r="CS741" s="11"/>
      <c r="CT741" s="11"/>
      <c r="CU741" s="104"/>
      <c r="CV741" s="11"/>
      <c r="CW741" s="11"/>
      <c r="CX741" s="11"/>
      <c r="CY741" s="11"/>
      <c r="CZ741" s="11"/>
      <c r="DA741" s="11"/>
      <c r="DB741" s="11"/>
      <c r="DC741" s="11"/>
      <c r="DD741" s="11"/>
      <c r="DE741" s="11"/>
      <c r="DF741" s="11"/>
      <c r="DG741" s="11"/>
      <c r="DH741" s="11"/>
      <c r="DI741" s="11"/>
      <c r="DJ741" s="11"/>
      <c r="DK741" s="11"/>
      <c r="DL741" s="11"/>
      <c r="DM741" s="11"/>
      <c r="DN741" s="11"/>
      <c r="DO741" s="11"/>
      <c r="DP741" s="11"/>
      <c r="DQ741" s="11"/>
    </row>
    <row r="742" spans="1:121" ht="12.75" customHeight="1">
      <c r="A742" s="8"/>
      <c r="B742" s="29"/>
      <c r="C742" s="28"/>
      <c r="D742" s="9"/>
      <c r="E742" s="10"/>
      <c r="F742" s="11"/>
      <c r="G742" s="25"/>
      <c r="H742" s="26"/>
      <c r="I742" s="27"/>
      <c r="J742" s="39"/>
      <c r="K742" s="22"/>
      <c r="L742" s="11"/>
      <c r="M742" s="11"/>
      <c r="N742" s="11"/>
      <c r="O742" s="11"/>
      <c r="P742" s="11"/>
      <c r="Q742" s="23"/>
      <c r="R742" s="24"/>
      <c r="S742" s="24"/>
      <c r="T742" s="22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  <c r="BH742" s="11"/>
      <c r="BI742" s="11"/>
      <c r="BJ742" s="11"/>
      <c r="BK742" s="11"/>
      <c r="BL742" s="11"/>
      <c r="BM742" s="11"/>
      <c r="BN742" s="11"/>
      <c r="BO742" s="11"/>
      <c r="BP742" s="11"/>
      <c r="BQ742" s="11"/>
      <c r="BR742" s="11"/>
      <c r="BS742" s="11"/>
      <c r="BT742" s="11"/>
      <c r="BU742" s="11"/>
      <c r="BV742" s="11"/>
      <c r="BW742" s="11"/>
      <c r="BX742" s="11"/>
      <c r="BY742" s="11"/>
      <c r="BZ742" s="11"/>
      <c r="CA742" s="11"/>
      <c r="CB742" s="11"/>
      <c r="CC742" s="11"/>
      <c r="CD742" s="11"/>
      <c r="CE742" s="11"/>
      <c r="CF742" s="11"/>
      <c r="CG742" s="11"/>
      <c r="CH742" s="11"/>
      <c r="CI742" s="11"/>
      <c r="CJ742" s="11"/>
      <c r="CK742" s="11"/>
      <c r="CL742" s="11"/>
      <c r="CM742" s="11"/>
      <c r="CN742" s="11"/>
      <c r="CO742" s="11"/>
      <c r="CP742" s="11"/>
      <c r="CQ742" s="11"/>
      <c r="CR742" s="11"/>
      <c r="CS742" s="11"/>
      <c r="CT742" s="11"/>
      <c r="CU742" s="104"/>
      <c r="CV742" s="11"/>
      <c r="CW742" s="11"/>
      <c r="CX742" s="11"/>
      <c r="CY742" s="11"/>
      <c r="CZ742" s="11"/>
      <c r="DA742" s="11"/>
      <c r="DB742" s="11"/>
      <c r="DC742" s="11"/>
      <c r="DD742" s="11"/>
      <c r="DE742" s="11"/>
      <c r="DF742" s="11"/>
      <c r="DG742" s="11"/>
      <c r="DH742" s="11"/>
      <c r="DI742" s="11"/>
      <c r="DJ742" s="11"/>
      <c r="DK742" s="11"/>
      <c r="DL742" s="11"/>
      <c r="DM742" s="11"/>
      <c r="DN742" s="11"/>
      <c r="DO742" s="11"/>
      <c r="DP742" s="11"/>
      <c r="DQ742" s="11"/>
    </row>
    <row r="743" spans="1:121" ht="12.75" customHeight="1">
      <c r="A743" s="8"/>
      <c r="B743" s="29"/>
      <c r="C743" s="28"/>
      <c r="D743" s="9"/>
      <c r="E743" s="10"/>
      <c r="F743" s="11"/>
      <c r="G743" s="25"/>
      <c r="H743" s="26"/>
      <c r="I743" s="27"/>
      <c r="J743" s="39"/>
      <c r="K743" s="22"/>
      <c r="L743" s="11"/>
      <c r="M743" s="11"/>
      <c r="N743" s="11"/>
      <c r="O743" s="11"/>
      <c r="P743" s="11"/>
      <c r="Q743" s="23"/>
      <c r="R743" s="24"/>
      <c r="S743" s="24"/>
      <c r="T743" s="22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1"/>
      <c r="BH743" s="11"/>
      <c r="BI743" s="11"/>
      <c r="BJ743" s="11"/>
      <c r="BK743" s="11"/>
      <c r="BL743" s="11"/>
      <c r="BM743" s="11"/>
      <c r="BN743" s="11"/>
      <c r="BO743" s="11"/>
      <c r="BP743" s="11"/>
      <c r="BQ743" s="11"/>
      <c r="BR743" s="11"/>
      <c r="BS743" s="11"/>
      <c r="BT743" s="11"/>
      <c r="BU743" s="11"/>
      <c r="BV743" s="11"/>
      <c r="BW743" s="11"/>
      <c r="BX743" s="11"/>
      <c r="BY743" s="11"/>
      <c r="BZ743" s="11"/>
      <c r="CA743" s="11"/>
      <c r="CB743" s="11"/>
      <c r="CC743" s="11"/>
      <c r="CD743" s="11"/>
      <c r="CE743" s="11"/>
      <c r="CF743" s="11"/>
      <c r="CG743" s="11"/>
      <c r="CH743" s="11"/>
      <c r="CI743" s="11"/>
      <c r="CJ743" s="11"/>
      <c r="CK743" s="11"/>
      <c r="CL743" s="11"/>
      <c r="CM743" s="11"/>
      <c r="CN743" s="11"/>
      <c r="CO743" s="11"/>
      <c r="CP743" s="11"/>
      <c r="CQ743" s="11"/>
      <c r="CR743" s="11"/>
      <c r="CS743" s="11"/>
      <c r="CT743" s="11"/>
      <c r="CU743" s="104"/>
      <c r="CV743" s="11"/>
      <c r="CW743" s="11"/>
      <c r="CX743" s="11"/>
      <c r="CY743" s="11"/>
      <c r="CZ743" s="11"/>
      <c r="DA743" s="11"/>
      <c r="DB743" s="11"/>
      <c r="DC743" s="11"/>
      <c r="DD743" s="11"/>
      <c r="DE743" s="11"/>
      <c r="DF743" s="11"/>
      <c r="DG743" s="11"/>
      <c r="DH743" s="11"/>
      <c r="DI743" s="11"/>
      <c r="DJ743" s="11"/>
      <c r="DK743" s="11"/>
      <c r="DL743" s="11"/>
      <c r="DM743" s="11"/>
      <c r="DN743" s="11"/>
      <c r="DO743" s="11"/>
      <c r="DP743" s="11"/>
      <c r="DQ743" s="11"/>
    </row>
    <row r="744" spans="1:121" ht="12.75" customHeight="1">
      <c r="A744" s="8"/>
      <c r="B744" s="29"/>
      <c r="C744" s="28"/>
      <c r="D744" s="9"/>
      <c r="E744" s="10"/>
      <c r="F744" s="11"/>
      <c r="G744" s="25"/>
      <c r="H744" s="26"/>
      <c r="I744" s="27"/>
      <c r="J744" s="39"/>
      <c r="K744" s="22"/>
      <c r="L744" s="11"/>
      <c r="M744" s="11"/>
      <c r="N744" s="11"/>
      <c r="O744" s="11"/>
      <c r="P744" s="11"/>
      <c r="Q744" s="23"/>
      <c r="R744" s="24"/>
      <c r="S744" s="24"/>
      <c r="T744" s="22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1"/>
      <c r="BH744" s="11"/>
      <c r="BI744" s="11"/>
      <c r="BJ744" s="11"/>
      <c r="BK744" s="11"/>
      <c r="BL744" s="11"/>
      <c r="BM744" s="11"/>
      <c r="BN744" s="11"/>
      <c r="BO744" s="11"/>
      <c r="BP744" s="11"/>
      <c r="BQ744" s="11"/>
      <c r="BR744" s="11"/>
      <c r="BS744" s="11"/>
      <c r="BT744" s="11"/>
      <c r="BU744" s="11"/>
      <c r="BV744" s="11"/>
      <c r="BW744" s="11"/>
      <c r="BX744" s="11"/>
      <c r="BY744" s="11"/>
      <c r="BZ744" s="11"/>
      <c r="CA744" s="11"/>
      <c r="CB744" s="11"/>
      <c r="CC744" s="11"/>
      <c r="CD744" s="11"/>
      <c r="CE744" s="11"/>
      <c r="CF744" s="11"/>
      <c r="CG744" s="11"/>
      <c r="CH744" s="11"/>
      <c r="CI744" s="11"/>
      <c r="CJ744" s="11"/>
      <c r="CK744" s="11"/>
      <c r="CL744" s="11"/>
      <c r="CM744" s="11"/>
      <c r="CN744" s="11"/>
      <c r="CO744" s="11"/>
      <c r="CP744" s="11"/>
      <c r="CQ744" s="11"/>
      <c r="CR744" s="11"/>
      <c r="CS744" s="11"/>
      <c r="CT744" s="11"/>
      <c r="CU744" s="104"/>
      <c r="CV744" s="11"/>
      <c r="CW744" s="11"/>
      <c r="CX744" s="11"/>
      <c r="CY744" s="11"/>
      <c r="CZ744" s="11"/>
      <c r="DA744" s="11"/>
      <c r="DB744" s="11"/>
      <c r="DC744" s="11"/>
      <c r="DD744" s="11"/>
      <c r="DE744" s="11"/>
      <c r="DF744" s="11"/>
      <c r="DG744" s="11"/>
      <c r="DH744" s="11"/>
      <c r="DI744" s="11"/>
      <c r="DJ744" s="11"/>
      <c r="DK744" s="11"/>
      <c r="DL744" s="11"/>
      <c r="DM744" s="11"/>
      <c r="DN744" s="11"/>
      <c r="DO744" s="11"/>
      <c r="DP744" s="11"/>
      <c r="DQ744" s="11"/>
    </row>
    <row r="745" spans="1:121" ht="12.75" customHeight="1">
      <c r="A745" s="8"/>
      <c r="B745" s="29"/>
      <c r="C745" s="28"/>
      <c r="D745" s="9"/>
      <c r="E745" s="10"/>
      <c r="F745" s="11"/>
      <c r="G745" s="25"/>
      <c r="H745" s="26"/>
      <c r="I745" s="27"/>
      <c r="J745" s="39"/>
      <c r="K745" s="22"/>
      <c r="L745" s="11"/>
      <c r="M745" s="11"/>
      <c r="N745" s="11"/>
      <c r="O745" s="11"/>
      <c r="P745" s="11"/>
      <c r="Q745" s="23"/>
      <c r="R745" s="24"/>
      <c r="S745" s="24"/>
      <c r="T745" s="22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1"/>
      <c r="BH745" s="11"/>
      <c r="BI745" s="11"/>
      <c r="BJ745" s="11"/>
      <c r="BK745" s="11"/>
      <c r="BL745" s="11"/>
      <c r="BM745" s="11"/>
      <c r="BN745" s="11"/>
      <c r="BO745" s="11"/>
      <c r="BP745" s="11"/>
      <c r="BQ745" s="11"/>
      <c r="BR745" s="11"/>
      <c r="BS745" s="11"/>
      <c r="BT745" s="11"/>
      <c r="BU745" s="11"/>
      <c r="BV745" s="11"/>
      <c r="BW745" s="11"/>
      <c r="BX745" s="11"/>
      <c r="BY745" s="11"/>
      <c r="BZ745" s="11"/>
      <c r="CA745" s="11"/>
      <c r="CB745" s="11"/>
      <c r="CC745" s="11"/>
      <c r="CD745" s="11"/>
      <c r="CE745" s="11"/>
      <c r="CF745" s="11"/>
      <c r="CG745" s="11"/>
      <c r="CH745" s="11"/>
      <c r="CI745" s="11"/>
      <c r="CJ745" s="11"/>
      <c r="CK745" s="11"/>
      <c r="CL745" s="11"/>
      <c r="CM745" s="11"/>
      <c r="CN745" s="11"/>
      <c r="CO745" s="11"/>
      <c r="CP745" s="11"/>
      <c r="CQ745" s="11"/>
      <c r="CR745" s="11"/>
      <c r="CS745" s="11"/>
      <c r="CT745" s="11"/>
      <c r="CU745" s="104"/>
      <c r="CV745" s="11"/>
      <c r="CW745" s="11"/>
      <c r="CX745" s="11"/>
      <c r="CY745" s="11"/>
      <c r="CZ745" s="11"/>
      <c r="DA745" s="11"/>
      <c r="DB745" s="11"/>
      <c r="DC745" s="11"/>
      <c r="DD745" s="11"/>
      <c r="DE745" s="11"/>
      <c r="DF745" s="11"/>
      <c r="DG745" s="11"/>
      <c r="DH745" s="11"/>
      <c r="DI745" s="11"/>
      <c r="DJ745" s="11"/>
      <c r="DK745" s="11"/>
      <c r="DL745" s="11"/>
      <c r="DM745" s="11"/>
      <c r="DN745" s="11"/>
      <c r="DO745" s="11"/>
      <c r="DP745" s="11"/>
      <c r="DQ745" s="11"/>
    </row>
    <row r="746" spans="1:121" ht="12.75" customHeight="1">
      <c r="A746" s="8"/>
      <c r="B746" s="29"/>
      <c r="C746" s="28"/>
      <c r="D746" s="9"/>
      <c r="E746" s="10"/>
      <c r="F746" s="11"/>
      <c r="G746" s="25"/>
      <c r="H746" s="26"/>
      <c r="I746" s="27"/>
      <c r="J746" s="39"/>
      <c r="K746" s="22"/>
      <c r="L746" s="11"/>
      <c r="M746" s="11"/>
      <c r="N746" s="11"/>
      <c r="O746" s="11"/>
      <c r="P746" s="11"/>
      <c r="Q746" s="23"/>
      <c r="R746" s="24"/>
      <c r="S746" s="24"/>
      <c r="T746" s="22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1"/>
      <c r="BH746" s="11"/>
      <c r="BI746" s="11"/>
      <c r="BJ746" s="11"/>
      <c r="BK746" s="11"/>
      <c r="BL746" s="11"/>
      <c r="BM746" s="11"/>
      <c r="BN746" s="11"/>
      <c r="BO746" s="11"/>
      <c r="BP746" s="11"/>
      <c r="BQ746" s="11"/>
      <c r="BR746" s="11"/>
      <c r="BS746" s="11"/>
      <c r="BT746" s="11"/>
      <c r="BU746" s="11"/>
      <c r="BV746" s="11"/>
      <c r="BW746" s="11"/>
      <c r="BX746" s="11"/>
      <c r="BY746" s="11"/>
      <c r="BZ746" s="11"/>
      <c r="CA746" s="11"/>
      <c r="CB746" s="11"/>
      <c r="CC746" s="11"/>
      <c r="CD746" s="11"/>
      <c r="CE746" s="11"/>
      <c r="CF746" s="11"/>
      <c r="CG746" s="11"/>
      <c r="CH746" s="11"/>
      <c r="CI746" s="11"/>
      <c r="CJ746" s="11"/>
      <c r="CK746" s="11"/>
      <c r="CL746" s="11"/>
      <c r="CM746" s="11"/>
      <c r="CN746" s="11"/>
      <c r="CO746" s="11"/>
      <c r="CP746" s="11"/>
      <c r="CQ746" s="11"/>
      <c r="CR746" s="11"/>
      <c r="CS746" s="11"/>
      <c r="CT746" s="11"/>
      <c r="CU746" s="104"/>
      <c r="CV746" s="11"/>
      <c r="CW746" s="11"/>
      <c r="CX746" s="11"/>
      <c r="CY746" s="11"/>
      <c r="CZ746" s="11"/>
      <c r="DA746" s="11"/>
      <c r="DB746" s="11"/>
      <c r="DC746" s="11"/>
      <c r="DD746" s="11"/>
      <c r="DE746" s="11"/>
      <c r="DF746" s="11"/>
      <c r="DG746" s="11"/>
      <c r="DH746" s="11"/>
      <c r="DI746" s="11"/>
      <c r="DJ746" s="11"/>
      <c r="DK746" s="11"/>
      <c r="DL746" s="11"/>
      <c r="DM746" s="11"/>
      <c r="DN746" s="11"/>
      <c r="DO746" s="11"/>
      <c r="DP746" s="11"/>
      <c r="DQ746" s="11"/>
    </row>
    <row r="747" spans="1:121" ht="12.75" customHeight="1">
      <c r="A747" s="8"/>
      <c r="B747" s="29"/>
      <c r="C747" s="28"/>
      <c r="D747" s="9"/>
      <c r="E747" s="10"/>
      <c r="F747" s="11"/>
      <c r="G747" s="25"/>
      <c r="H747" s="26"/>
      <c r="I747" s="27"/>
      <c r="J747" s="39"/>
      <c r="K747" s="22"/>
      <c r="L747" s="11"/>
      <c r="M747" s="11"/>
      <c r="N747" s="11"/>
      <c r="O747" s="11"/>
      <c r="P747" s="11"/>
      <c r="Q747" s="23"/>
      <c r="R747" s="24"/>
      <c r="S747" s="24"/>
      <c r="T747" s="22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1"/>
      <c r="BH747" s="11"/>
      <c r="BI747" s="11"/>
      <c r="BJ747" s="11"/>
      <c r="BK747" s="11"/>
      <c r="BL747" s="11"/>
      <c r="BM747" s="11"/>
      <c r="BN747" s="11"/>
      <c r="BO747" s="11"/>
      <c r="BP747" s="11"/>
      <c r="BQ747" s="11"/>
      <c r="BR747" s="11"/>
      <c r="BS747" s="11"/>
      <c r="BT747" s="11"/>
      <c r="BU747" s="11"/>
      <c r="BV747" s="11"/>
      <c r="BW747" s="11"/>
      <c r="BX747" s="11"/>
      <c r="BY747" s="11"/>
      <c r="BZ747" s="11"/>
      <c r="CA747" s="11"/>
      <c r="CB747" s="11"/>
      <c r="CC747" s="11"/>
      <c r="CD747" s="11"/>
      <c r="CE747" s="11"/>
      <c r="CF747" s="11"/>
      <c r="CG747" s="11"/>
      <c r="CH747" s="11"/>
      <c r="CI747" s="11"/>
      <c r="CJ747" s="11"/>
      <c r="CK747" s="11"/>
      <c r="CL747" s="11"/>
      <c r="CM747" s="11"/>
      <c r="CN747" s="11"/>
      <c r="CO747" s="11"/>
      <c r="CP747" s="11"/>
      <c r="CQ747" s="11"/>
      <c r="CR747" s="11"/>
      <c r="CS747" s="11"/>
      <c r="CT747" s="11"/>
      <c r="CU747" s="104"/>
      <c r="CV747" s="11"/>
      <c r="CW747" s="11"/>
      <c r="CX747" s="11"/>
      <c r="CY747" s="11"/>
      <c r="CZ747" s="11"/>
      <c r="DA747" s="11"/>
      <c r="DB747" s="11"/>
      <c r="DC747" s="11"/>
      <c r="DD747" s="11"/>
      <c r="DE747" s="11"/>
      <c r="DF747" s="11"/>
      <c r="DG747" s="11"/>
      <c r="DH747" s="11"/>
      <c r="DI747" s="11"/>
      <c r="DJ747" s="11"/>
      <c r="DK747" s="11"/>
      <c r="DL747" s="11"/>
      <c r="DM747" s="11"/>
      <c r="DN747" s="11"/>
      <c r="DO747" s="11"/>
      <c r="DP747" s="11"/>
      <c r="DQ747" s="11"/>
    </row>
    <row r="748" spans="1:121" ht="12.75" customHeight="1">
      <c r="A748" s="8"/>
      <c r="B748" s="29"/>
      <c r="C748" s="28"/>
      <c r="D748" s="9"/>
      <c r="E748" s="10"/>
      <c r="F748" s="11"/>
      <c r="G748" s="25"/>
      <c r="H748" s="26"/>
      <c r="I748" s="27"/>
      <c r="J748" s="39"/>
      <c r="K748" s="22"/>
      <c r="L748" s="11"/>
      <c r="M748" s="11"/>
      <c r="N748" s="11"/>
      <c r="O748" s="11"/>
      <c r="P748" s="11"/>
      <c r="Q748" s="23"/>
      <c r="R748" s="24"/>
      <c r="S748" s="24"/>
      <c r="T748" s="22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1"/>
      <c r="BH748" s="11"/>
      <c r="BI748" s="11"/>
      <c r="BJ748" s="11"/>
      <c r="BK748" s="11"/>
      <c r="BL748" s="11"/>
      <c r="BM748" s="11"/>
      <c r="BN748" s="11"/>
      <c r="BO748" s="11"/>
      <c r="BP748" s="11"/>
      <c r="BQ748" s="11"/>
      <c r="BR748" s="11"/>
      <c r="BS748" s="11"/>
      <c r="BT748" s="11"/>
      <c r="BU748" s="11"/>
      <c r="BV748" s="11"/>
      <c r="BW748" s="11"/>
      <c r="BX748" s="11"/>
      <c r="BY748" s="11"/>
      <c r="BZ748" s="11"/>
      <c r="CA748" s="11"/>
      <c r="CB748" s="11"/>
      <c r="CC748" s="11"/>
      <c r="CD748" s="11"/>
      <c r="CE748" s="11"/>
      <c r="CF748" s="11"/>
      <c r="CG748" s="11"/>
      <c r="CH748" s="11"/>
      <c r="CI748" s="11"/>
      <c r="CJ748" s="11"/>
      <c r="CK748" s="11"/>
      <c r="CL748" s="11"/>
      <c r="CM748" s="11"/>
      <c r="CN748" s="11"/>
      <c r="CO748" s="11"/>
      <c r="CP748" s="11"/>
      <c r="CQ748" s="11"/>
      <c r="CR748" s="11"/>
      <c r="CS748" s="11"/>
      <c r="CT748" s="11"/>
      <c r="CU748" s="104"/>
      <c r="CV748" s="11"/>
      <c r="CW748" s="11"/>
      <c r="CX748" s="11"/>
      <c r="CY748" s="11"/>
      <c r="CZ748" s="11"/>
      <c r="DA748" s="11"/>
      <c r="DB748" s="11"/>
      <c r="DC748" s="11"/>
      <c r="DD748" s="11"/>
      <c r="DE748" s="11"/>
      <c r="DF748" s="11"/>
      <c r="DG748" s="11"/>
      <c r="DH748" s="11"/>
      <c r="DI748" s="11"/>
      <c r="DJ748" s="11"/>
      <c r="DK748" s="11"/>
      <c r="DL748" s="11"/>
      <c r="DM748" s="11"/>
      <c r="DN748" s="11"/>
      <c r="DO748" s="11"/>
      <c r="DP748" s="11"/>
      <c r="DQ748" s="11"/>
    </row>
    <row r="749" spans="1:121" ht="12.75" customHeight="1">
      <c r="A749" s="8"/>
      <c r="B749" s="29"/>
      <c r="C749" s="28"/>
      <c r="D749" s="9"/>
      <c r="E749" s="10"/>
      <c r="F749" s="11"/>
      <c r="G749" s="25"/>
      <c r="H749" s="26"/>
      <c r="I749" s="27"/>
      <c r="J749" s="39"/>
      <c r="K749" s="22"/>
      <c r="L749" s="11"/>
      <c r="M749" s="11"/>
      <c r="N749" s="11"/>
      <c r="O749" s="11"/>
      <c r="P749" s="11"/>
      <c r="Q749" s="23"/>
      <c r="R749" s="24"/>
      <c r="S749" s="24"/>
      <c r="T749" s="22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1"/>
      <c r="BH749" s="11"/>
      <c r="BI749" s="11"/>
      <c r="BJ749" s="11"/>
      <c r="BK749" s="11"/>
      <c r="BL749" s="11"/>
      <c r="BM749" s="11"/>
      <c r="BN749" s="11"/>
      <c r="BO749" s="11"/>
      <c r="BP749" s="11"/>
      <c r="BQ749" s="11"/>
      <c r="BR749" s="11"/>
      <c r="BS749" s="11"/>
      <c r="BT749" s="11"/>
      <c r="BU749" s="11"/>
      <c r="BV749" s="11"/>
      <c r="BW749" s="11"/>
      <c r="BX749" s="11"/>
      <c r="BY749" s="11"/>
      <c r="BZ749" s="11"/>
      <c r="CA749" s="11"/>
      <c r="CB749" s="11"/>
      <c r="CC749" s="11"/>
      <c r="CD749" s="11"/>
      <c r="CE749" s="11"/>
      <c r="CF749" s="11"/>
      <c r="CG749" s="11"/>
      <c r="CH749" s="11"/>
      <c r="CI749" s="11"/>
      <c r="CJ749" s="11"/>
      <c r="CK749" s="11"/>
      <c r="CL749" s="11"/>
      <c r="CM749" s="11"/>
      <c r="CN749" s="11"/>
      <c r="CO749" s="11"/>
      <c r="CP749" s="11"/>
      <c r="CQ749" s="11"/>
      <c r="CR749" s="11"/>
      <c r="CS749" s="11"/>
      <c r="CT749" s="11"/>
      <c r="CU749" s="104"/>
      <c r="CV749" s="11"/>
      <c r="CW749" s="11"/>
      <c r="CX749" s="11"/>
      <c r="CY749" s="11"/>
      <c r="CZ749" s="11"/>
      <c r="DA749" s="11"/>
      <c r="DB749" s="11"/>
      <c r="DC749" s="11"/>
      <c r="DD749" s="11"/>
      <c r="DE749" s="11"/>
      <c r="DF749" s="11"/>
      <c r="DG749" s="11"/>
      <c r="DH749" s="11"/>
      <c r="DI749" s="11"/>
      <c r="DJ749" s="11"/>
      <c r="DK749" s="11"/>
      <c r="DL749" s="11"/>
      <c r="DM749" s="11"/>
      <c r="DN749" s="11"/>
      <c r="DO749" s="11"/>
      <c r="DP749" s="11"/>
      <c r="DQ749" s="11"/>
    </row>
    <row r="750" spans="1:121" ht="12.75" customHeight="1">
      <c r="A750" s="8"/>
      <c r="B750" s="29"/>
      <c r="C750" s="28"/>
      <c r="D750" s="9"/>
      <c r="E750" s="10"/>
      <c r="F750" s="11"/>
      <c r="G750" s="25"/>
      <c r="H750" s="26"/>
      <c r="I750" s="27"/>
      <c r="J750" s="39"/>
      <c r="K750" s="22"/>
      <c r="L750" s="11"/>
      <c r="M750" s="11"/>
      <c r="N750" s="11"/>
      <c r="O750" s="11"/>
      <c r="P750" s="11"/>
      <c r="Q750" s="23"/>
      <c r="R750" s="24"/>
      <c r="S750" s="24"/>
      <c r="T750" s="22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1"/>
      <c r="BH750" s="11"/>
      <c r="BI750" s="11"/>
      <c r="BJ750" s="11"/>
      <c r="BK750" s="11"/>
      <c r="BL750" s="11"/>
      <c r="BM750" s="11"/>
      <c r="BN750" s="11"/>
      <c r="BO750" s="11"/>
      <c r="BP750" s="11"/>
      <c r="BQ750" s="11"/>
      <c r="BR750" s="11"/>
      <c r="BS750" s="11"/>
      <c r="BT750" s="11"/>
      <c r="BU750" s="11"/>
      <c r="BV750" s="11"/>
      <c r="BW750" s="11"/>
      <c r="BX750" s="11"/>
      <c r="BY750" s="11"/>
      <c r="BZ750" s="11"/>
      <c r="CA750" s="11"/>
      <c r="CB750" s="11"/>
      <c r="CC750" s="11"/>
      <c r="CD750" s="11"/>
      <c r="CE750" s="11"/>
      <c r="CF750" s="11"/>
      <c r="CG750" s="11"/>
      <c r="CH750" s="11"/>
      <c r="CI750" s="11"/>
      <c r="CJ750" s="11"/>
      <c r="CK750" s="11"/>
      <c r="CL750" s="11"/>
      <c r="CM750" s="11"/>
      <c r="CN750" s="11"/>
      <c r="CO750" s="11"/>
      <c r="CP750" s="11"/>
      <c r="CQ750" s="11"/>
      <c r="CR750" s="11"/>
      <c r="CS750" s="11"/>
      <c r="CT750" s="11"/>
      <c r="CU750" s="104"/>
      <c r="CV750" s="11"/>
      <c r="CW750" s="11"/>
      <c r="CX750" s="11"/>
      <c r="CY750" s="11"/>
      <c r="CZ750" s="11"/>
      <c r="DA750" s="11"/>
      <c r="DB750" s="11"/>
      <c r="DC750" s="11"/>
      <c r="DD750" s="11"/>
      <c r="DE750" s="11"/>
      <c r="DF750" s="11"/>
      <c r="DG750" s="11"/>
      <c r="DH750" s="11"/>
      <c r="DI750" s="11"/>
      <c r="DJ750" s="11"/>
      <c r="DK750" s="11"/>
      <c r="DL750" s="11"/>
      <c r="DM750" s="11"/>
      <c r="DN750" s="11"/>
      <c r="DO750" s="11"/>
      <c r="DP750" s="11"/>
      <c r="DQ750" s="11"/>
    </row>
    <row r="751" spans="1:121" ht="12.75" customHeight="1">
      <c r="A751" s="8"/>
      <c r="B751" s="29"/>
      <c r="C751" s="28"/>
      <c r="D751" s="9"/>
      <c r="E751" s="10"/>
      <c r="F751" s="11"/>
      <c r="G751" s="25"/>
      <c r="H751" s="26"/>
      <c r="I751" s="27"/>
      <c r="J751" s="39"/>
      <c r="K751" s="22"/>
      <c r="L751" s="11"/>
      <c r="M751" s="11"/>
      <c r="N751" s="11"/>
      <c r="O751" s="11"/>
      <c r="P751" s="11"/>
      <c r="Q751" s="23"/>
      <c r="R751" s="24"/>
      <c r="S751" s="24"/>
      <c r="T751" s="22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1"/>
      <c r="BH751" s="11"/>
      <c r="BI751" s="11"/>
      <c r="BJ751" s="11"/>
      <c r="BK751" s="11"/>
      <c r="BL751" s="11"/>
      <c r="BM751" s="11"/>
      <c r="BN751" s="11"/>
      <c r="BO751" s="11"/>
      <c r="BP751" s="11"/>
      <c r="BQ751" s="11"/>
      <c r="BR751" s="11"/>
      <c r="BS751" s="11"/>
      <c r="BT751" s="11"/>
      <c r="BU751" s="11"/>
      <c r="BV751" s="11"/>
      <c r="BW751" s="11"/>
      <c r="BX751" s="11"/>
      <c r="BY751" s="11"/>
      <c r="BZ751" s="11"/>
      <c r="CA751" s="11"/>
      <c r="CB751" s="11"/>
      <c r="CC751" s="11"/>
      <c r="CD751" s="11"/>
      <c r="CE751" s="11"/>
      <c r="CF751" s="11"/>
      <c r="CG751" s="11"/>
      <c r="CH751" s="11"/>
      <c r="CI751" s="11"/>
      <c r="CJ751" s="11"/>
      <c r="CK751" s="11"/>
      <c r="CL751" s="11"/>
      <c r="CM751" s="11"/>
      <c r="CN751" s="11"/>
      <c r="CO751" s="11"/>
      <c r="CP751" s="11"/>
      <c r="CQ751" s="11"/>
      <c r="CR751" s="11"/>
      <c r="CS751" s="11"/>
      <c r="CT751" s="11"/>
      <c r="CU751" s="104"/>
      <c r="CV751" s="11"/>
      <c r="CW751" s="11"/>
      <c r="CX751" s="11"/>
      <c r="CY751" s="11"/>
      <c r="CZ751" s="11"/>
      <c r="DA751" s="11"/>
      <c r="DB751" s="11"/>
      <c r="DC751" s="11"/>
      <c r="DD751" s="11"/>
      <c r="DE751" s="11"/>
      <c r="DF751" s="11"/>
      <c r="DG751" s="11"/>
      <c r="DH751" s="11"/>
      <c r="DI751" s="11"/>
      <c r="DJ751" s="11"/>
      <c r="DK751" s="11"/>
      <c r="DL751" s="11"/>
      <c r="DM751" s="11"/>
      <c r="DN751" s="11"/>
      <c r="DO751" s="11"/>
      <c r="DP751" s="11"/>
      <c r="DQ751" s="11"/>
    </row>
    <row r="752" spans="1:121" ht="12.75" customHeight="1">
      <c r="A752" s="8"/>
      <c r="B752" s="29"/>
      <c r="C752" s="28"/>
      <c r="D752" s="9"/>
      <c r="E752" s="10"/>
      <c r="F752" s="11"/>
      <c r="G752" s="25"/>
      <c r="H752" s="26"/>
      <c r="I752" s="27"/>
      <c r="J752" s="39"/>
      <c r="K752" s="22"/>
      <c r="L752" s="11"/>
      <c r="M752" s="11"/>
      <c r="N752" s="11"/>
      <c r="O752" s="11"/>
      <c r="P752" s="11"/>
      <c r="Q752" s="23"/>
      <c r="R752" s="24"/>
      <c r="S752" s="24"/>
      <c r="T752" s="22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1"/>
      <c r="BH752" s="11"/>
      <c r="BI752" s="11"/>
      <c r="BJ752" s="11"/>
      <c r="BK752" s="11"/>
      <c r="BL752" s="11"/>
      <c r="BM752" s="11"/>
      <c r="BN752" s="11"/>
      <c r="BO752" s="11"/>
      <c r="BP752" s="11"/>
      <c r="BQ752" s="11"/>
      <c r="BR752" s="11"/>
      <c r="BS752" s="11"/>
      <c r="BT752" s="11"/>
      <c r="BU752" s="11"/>
      <c r="BV752" s="11"/>
      <c r="BW752" s="11"/>
      <c r="BX752" s="11"/>
      <c r="BY752" s="11"/>
      <c r="BZ752" s="11"/>
      <c r="CA752" s="11"/>
      <c r="CB752" s="11"/>
      <c r="CC752" s="11"/>
      <c r="CD752" s="11"/>
      <c r="CE752" s="11"/>
      <c r="CF752" s="11"/>
      <c r="CG752" s="11"/>
      <c r="CH752" s="11"/>
      <c r="CI752" s="11"/>
      <c r="CJ752" s="11"/>
      <c r="CK752" s="11"/>
      <c r="CL752" s="11"/>
      <c r="CM752" s="11"/>
      <c r="CN752" s="11"/>
      <c r="CO752" s="11"/>
      <c r="CP752" s="11"/>
      <c r="CQ752" s="11"/>
      <c r="CR752" s="11"/>
      <c r="CS752" s="11"/>
      <c r="CT752" s="11"/>
      <c r="CU752" s="104"/>
      <c r="CV752" s="11"/>
      <c r="CW752" s="11"/>
      <c r="CX752" s="11"/>
      <c r="CY752" s="11"/>
      <c r="CZ752" s="11"/>
      <c r="DA752" s="11"/>
      <c r="DB752" s="11"/>
      <c r="DC752" s="11"/>
      <c r="DD752" s="11"/>
      <c r="DE752" s="11"/>
      <c r="DF752" s="11"/>
      <c r="DG752" s="11"/>
      <c r="DH752" s="11"/>
      <c r="DI752" s="11"/>
      <c r="DJ752" s="11"/>
      <c r="DK752" s="11"/>
      <c r="DL752" s="11"/>
      <c r="DM752" s="11"/>
      <c r="DN752" s="11"/>
      <c r="DO752" s="11"/>
      <c r="DP752" s="11"/>
      <c r="DQ752" s="11"/>
    </row>
    <row r="753" spans="1:121" ht="12.75" customHeight="1">
      <c r="A753" s="8"/>
      <c r="B753" s="29"/>
      <c r="C753" s="28"/>
      <c r="D753" s="9"/>
      <c r="E753" s="10"/>
      <c r="F753" s="11"/>
      <c r="G753" s="25"/>
      <c r="H753" s="26"/>
      <c r="I753" s="27"/>
      <c r="J753" s="39"/>
      <c r="K753" s="22"/>
      <c r="L753" s="11"/>
      <c r="M753" s="11"/>
      <c r="N753" s="11"/>
      <c r="O753" s="11"/>
      <c r="P753" s="11"/>
      <c r="Q753" s="23"/>
      <c r="R753" s="24"/>
      <c r="S753" s="24"/>
      <c r="T753" s="22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1"/>
      <c r="BH753" s="11"/>
      <c r="BI753" s="11"/>
      <c r="BJ753" s="11"/>
      <c r="BK753" s="11"/>
      <c r="BL753" s="11"/>
      <c r="BM753" s="11"/>
      <c r="BN753" s="11"/>
      <c r="BO753" s="11"/>
      <c r="BP753" s="11"/>
      <c r="BQ753" s="11"/>
      <c r="BR753" s="11"/>
      <c r="BS753" s="11"/>
      <c r="BT753" s="11"/>
      <c r="BU753" s="11"/>
      <c r="BV753" s="11"/>
      <c r="BW753" s="11"/>
      <c r="BX753" s="11"/>
      <c r="BY753" s="11"/>
      <c r="BZ753" s="11"/>
      <c r="CA753" s="11"/>
      <c r="CB753" s="11"/>
      <c r="CC753" s="11"/>
      <c r="CD753" s="11"/>
      <c r="CE753" s="11"/>
      <c r="CF753" s="11"/>
      <c r="CG753" s="11"/>
      <c r="CH753" s="11"/>
      <c r="CI753" s="11"/>
      <c r="CJ753" s="11"/>
      <c r="CK753" s="11"/>
      <c r="CL753" s="11"/>
      <c r="CM753" s="11"/>
      <c r="CN753" s="11"/>
      <c r="CO753" s="11"/>
      <c r="CP753" s="11"/>
      <c r="CQ753" s="11"/>
      <c r="CR753" s="11"/>
      <c r="CS753" s="11"/>
      <c r="CT753" s="11"/>
      <c r="CU753" s="104"/>
      <c r="CV753" s="11"/>
      <c r="CW753" s="11"/>
      <c r="CX753" s="11"/>
      <c r="CY753" s="11"/>
      <c r="CZ753" s="11"/>
      <c r="DA753" s="11"/>
      <c r="DB753" s="11"/>
      <c r="DC753" s="11"/>
      <c r="DD753" s="11"/>
      <c r="DE753" s="11"/>
      <c r="DF753" s="11"/>
      <c r="DG753" s="11"/>
      <c r="DH753" s="11"/>
      <c r="DI753" s="11"/>
      <c r="DJ753" s="11"/>
      <c r="DK753" s="11"/>
      <c r="DL753" s="11"/>
      <c r="DM753" s="11"/>
      <c r="DN753" s="11"/>
      <c r="DO753" s="11"/>
      <c r="DP753" s="11"/>
      <c r="DQ753" s="11"/>
    </row>
    <row r="754" spans="1:121" ht="12.75" customHeight="1">
      <c r="A754" s="8"/>
      <c r="B754" s="29"/>
      <c r="C754" s="28"/>
      <c r="D754" s="9"/>
      <c r="E754" s="10"/>
      <c r="F754" s="11"/>
      <c r="G754" s="25"/>
      <c r="H754" s="26"/>
      <c r="I754" s="27"/>
      <c r="J754" s="39"/>
      <c r="K754" s="22"/>
      <c r="L754" s="11"/>
      <c r="M754" s="11"/>
      <c r="N754" s="11"/>
      <c r="O754" s="11"/>
      <c r="P754" s="11"/>
      <c r="Q754" s="23"/>
      <c r="R754" s="24"/>
      <c r="S754" s="24"/>
      <c r="T754" s="22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1"/>
      <c r="BH754" s="11"/>
      <c r="BI754" s="11"/>
      <c r="BJ754" s="11"/>
      <c r="BK754" s="11"/>
      <c r="BL754" s="11"/>
      <c r="BM754" s="11"/>
      <c r="BN754" s="11"/>
      <c r="BO754" s="11"/>
      <c r="BP754" s="11"/>
      <c r="BQ754" s="11"/>
      <c r="BR754" s="11"/>
      <c r="BS754" s="11"/>
      <c r="BT754" s="11"/>
      <c r="BU754" s="11"/>
      <c r="BV754" s="11"/>
      <c r="BW754" s="11"/>
      <c r="BX754" s="11"/>
      <c r="BY754" s="11"/>
      <c r="BZ754" s="11"/>
      <c r="CA754" s="11"/>
      <c r="CB754" s="11"/>
      <c r="CC754" s="11"/>
      <c r="CD754" s="11"/>
      <c r="CE754" s="11"/>
      <c r="CF754" s="11"/>
      <c r="CG754" s="11"/>
      <c r="CH754" s="11"/>
      <c r="CI754" s="11"/>
      <c r="CJ754" s="11"/>
      <c r="CK754" s="11"/>
      <c r="CL754" s="11"/>
      <c r="CM754" s="11"/>
      <c r="CN754" s="11"/>
      <c r="CO754" s="11"/>
      <c r="CP754" s="11"/>
      <c r="CQ754" s="11"/>
      <c r="CR754" s="11"/>
      <c r="CS754" s="11"/>
      <c r="CT754" s="11"/>
      <c r="CU754" s="104"/>
      <c r="CV754" s="11"/>
      <c r="CW754" s="11"/>
      <c r="CX754" s="11"/>
      <c r="CY754" s="11"/>
      <c r="CZ754" s="11"/>
      <c r="DA754" s="11"/>
      <c r="DB754" s="11"/>
      <c r="DC754" s="11"/>
      <c r="DD754" s="11"/>
      <c r="DE754" s="11"/>
      <c r="DF754" s="11"/>
      <c r="DG754" s="11"/>
      <c r="DH754" s="11"/>
      <c r="DI754" s="11"/>
      <c r="DJ754" s="11"/>
      <c r="DK754" s="11"/>
      <c r="DL754" s="11"/>
      <c r="DM754" s="11"/>
      <c r="DN754" s="11"/>
      <c r="DO754" s="11"/>
      <c r="DP754" s="11"/>
      <c r="DQ754" s="11"/>
    </row>
    <row r="755" spans="1:121" ht="12.75" customHeight="1">
      <c r="A755" s="8"/>
      <c r="B755" s="29"/>
      <c r="C755" s="28"/>
      <c r="D755" s="9"/>
      <c r="E755" s="10"/>
      <c r="F755" s="11"/>
      <c r="G755" s="25"/>
      <c r="H755" s="26"/>
      <c r="I755" s="27"/>
      <c r="J755" s="39"/>
      <c r="K755" s="22"/>
      <c r="L755" s="11"/>
      <c r="M755" s="11"/>
      <c r="N755" s="11"/>
      <c r="O755" s="11"/>
      <c r="P755" s="11"/>
      <c r="Q755" s="23"/>
      <c r="R755" s="24"/>
      <c r="S755" s="24"/>
      <c r="T755" s="22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  <c r="BH755" s="11"/>
      <c r="BI755" s="11"/>
      <c r="BJ755" s="11"/>
      <c r="BK755" s="11"/>
      <c r="BL755" s="11"/>
      <c r="BM755" s="11"/>
      <c r="BN755" s="11"/>
      <c r="BO755" s="11"/>
      <c r="BP755" s="11"/>
      <c r="BQ755" s="11"/>
      <c r="BR755" s="11"/>
      <c r="BS755" s="11"/>
      <c r="BT755" s="11"/>
      <c r="BU755" s="11"/>
      <c r="BV755" s="11"/>
      <c r="BW755" s="11"/>
      <c r="BX755" s="11"/>
      <c r="BY755" s="11"/>
      <c r="BZ755" s="11"/>
      <c r="CA755" s="11"/>
      <c r="CB755" s="11"/>
      <c r="CC755" s="11"/>
      <c r="CD755" s="11"/>
      <c r="CE755" s="11"/>
      <c r="CF755" s="11"/>
      <c r="CG755" s="11"/>
      <c r="CH755" s="11"/>
      <c r="CI755" s="11"/>
      <c r="CJ755" s="11"/>
      <c r="CK755" s="11"/>
      <c r="CL755" s="11"/>
      <c r="CM755" s="11"/>
      <c r="CN755" s="11"/>
      <c r="CO755" s="11"/>
      <c r="CP755" s="11"/>
      <c r="CQ755" s="11"/>
      <c r="CR755" s="11"/>
      <c r="CS755" s="11"/>
      <c r="CT755" s="11"/>
      <c r="CU755" s="104"/>
      <c r="CV755" s="11"/>
      <c r="CW755" s="11"/>
      <c r="CX755" s="11"/>
      <c r="CY755" s="11"/>
      <c r="CZ755" s="11"/>
      <c r="DA755" s="11"/>
      <c r="DB755" s="11"/>
      <c r="DC755" s="11"/>
      <c r="DD755" s="11"/>
      <c r="DE755" s="11"/>
      <c r="DF755" s="11"/>
      <c r="DG755" s="11"/>
      <c r="DH755" s="11"/>
      <c r="DI755" s="11"/>
      <c r="DJ755" s="11"/>
      <c r="DK755" s="11"/>
      <c r="DL755" s="11"/>
      <c r="DM755" s="11"/>
      <c r="DN755" s="11"/>
      <c r="DO755" s="11"/>
      <c r="DP755" s="11"/>
      <c r="DQ755" s="11"/>
    </row>
    <row r="756" spans="1:121" ht="12.75" customHeight="1">
      <c r="A756" s="8"/>
      <c r="B756" s="29"/>
      <c r="C756" s="28"/>
      <c r="D756" s="9"/>
      <c r="E756" s="10"/>
      <c r="F756" s="11"/>
      <c r="G756" s="25"/>
      <c r="H756" s="26"/>
      <c r="I756" s="27"/>
      <c r="J756" s="39"/>
      <c r="K756" s="22"/>
      <c r="L756" s="11"/>
      <c r="M756" s="11"/>
      <c r="N756" s="11"/>
      <c r="O756" s="11"/>
      <c r="P756" s="11"/>
      <c r="Q756" s="23"/>
      <c r="R756" s="24"/>
      <c r="S756" s="24"/>
      <c r="T756" s="22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1"/>
      <c r="BH756" s="11"/>
      <c r="BI756" s="11"/>
      <c r="BJ756" s="11"/>
      <c r="BK756" s="11"/>
      <c r="BL756" s="11"/>
      <c r="BM756" s="11"/>
      <c r="BN756" s="11"/>
      <c r="BO756" s="11"/>
      <c r="BP756" s="11"/>
      <c r="BQ756" s="11"/>
      <c r="BR756" s="11"/>
      <c r="BS756" s="11"/>
      <c r="BT756" s="11"/>
      <c r="BU756" s="11"/>
      <c r="BV756" s="11"/>
      <c r="BW756" s="11"/>
      <c r="BX756" s="11"/>
      <c r="BY756" s="11"/>
      <c r="BZ756" s="11"/>
      <c r="CA756" s="11"/>
      <c r="CB756" s="11"/>
      <c r="CC756" s="11"/>
      <c r="CD756" s="11"/>
      <c r="CE756" s="11"/>
      <c r="CF756" s="11"/>
      <c r="CG756" s="11"/>
      <c r="CH756" s="11"/>
      <c r="CI756" s="11"/>
      <c r="CJ756" s="11"/>
      <c r="CK756" s="11"/>
      <c r="CL756" s="11"/>
      <c r="CM756" s="11"/>
      <c r="CN756" s="11"/>
      <c r="CO756" s="11"/>
      <c r="CP756" s="11"/>
      <c r="CQ756" s="11"/>
      <c r="CR756" s="11"/>
      <c r="CS756" s="11"/>
      <c r="CT756" s="11"/>
      <c r="CU756" s="104"/>
      <c r="CV756" s="11"/>
      <c r="CW756" s="11"/>
      <c r="CX756" s="11"/>
      <c r="CY756" s="11"/>
      <c r="CZ756" s="11"/>
      <c r="DA756" s="11"/>
      <c r="DB756" s="11"/>
      <c r="DC756" s="11"/>
      <c r="DD756" s="11"/>
      <c r="DE756" s="11"/>
      <c r="DF756" s="11"/>
      <c r="DG756" s="11"/>
      <c r="DH756" s="11"/>
      <c r="DI756" s="11"/>
      <c r="DJ756" s="11"/>
      <c r="DK756" s="11"/>
      <c r="DL756" s="11"/>
      <c r="DM756" s="11"/>
      <c r="DN756" s="11"/>
      <c r="DO756" s="11"/>
      <c r="DP756" s="11"/>
      <c r="DQ756" s="11"/>
    </row>
    <row r="757" spans="1:121" ht="12.75" customHeight="1">
      <c r="A757" s="8"/>
      <c r="B757" s="29"/>
      <c r="C757" s="28"/>
      <c r="D757" s="9"/>
      <c r="E757" s="10"/>
      <c r="F757" s="11"/>
      <c r="G757" s="25"/>
      <c r="H757" s="26"/>
      <c r="I757" s="27"/>
      <c r="J757" s="39"/>
      <c r="K757" s="22"/>
      <c r="L757" s="11"/>
      <c r="M757" s="11"/>
      <c r="N757" s="11"/>
      <c r="O757" s="11"/>
      <c r="P757" s="11"/>
      <c r="Q757" s="23"/>
      <c r="R757" s="24"/>
      <c r="S757" s="24"/>
      <c r="T757" s="22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1"/>
      <c r="BH757" s="11"/>
      <c r="BI757" s="11"/>
      <c r="BJ757" s="11"/>
      <c r="BK757" s="11"/>
      <c r="BL757" s="11"/>
      <c r="BM757" s="11"/>
      <c r="BN757" s="11"/>
      <c r="BO757" s="11"/>
      <c r="BP757" s="11"/>
      <c r="BQ757" s="11"/>
      <c r="BR757" s="11"/>
      <c r="BS757" s="11"/>
      <c r="BT757" s="11"/>
      <c r="BU757" s="11"/>
      <c r="BV757" s="11"/>
      <c r="BW757" s="11"/>
      <c r="BX757" s="11"/>
      <c r="BY757" s="11"/>
      <c r="BZ757" s="11"/>
      <c r="CA757" s="11"/>
      <c r="CB757" s="11"/>
      <c r="CC757" s="11"/>
      <c r="CD757" s="11"/>
      <c r="CE757" s="11"/>
      <c r="CF757" s="11"/>
      <c r="CG757" s="11"/>
      <c r="CH757" s="11"/>
      <c r="CI757" s="11"/>
      <c r="CJ757" s="11"/>
      <c r="CK757" s="11"/>
      <c r="CL757" s="11"/>
      <c r="CM757" s="11"/>
      <c r="CN757" s="11"/>
      <c r="CO757" s="11"/>
      <c r="CP757" s="11"/>
      <c r="CQ757" s="11"/>
      <c r="CR757" s="11"/>
      <c r="CS757" s="11"/>
      <c r="CT757" s="11"/>
      <c r="CU757" s="104"/>
      <c r="CV757" s="11"/>
      <c r="CW757" s="11"/>
      <c r="CX757" s="11"/>
      <c r="CY757" s="11"/>
      <c r="CZ757" s="11"/>
      <c r="DA757" s="11"/>
      <c r="DB757" s="11"/>
      <c r="DC757" s="11"/>
      <c r="DD757" s="11"/>
      <c r="DE757" s="11"/>
      <c r="DF757" s="11"/>
      <c r="DG757" s="11"/>
      <c r="DH757" s="11"/>
      <c r="DI757" s="11"/>
      <c r="DJ757" s="11"/>
      <c r="DK757" s="11"/>
      <c r="DL757" s="11"/>
      <c r="DM757" s="11"/>
      <c r="DN757" s="11"/>
      <c r="DO757" s="11"/>
      <c r="DP757" s="11"/>
      <c r="DQ757" s="11"/>
    </row>
    <row r="758" spans="1:121" ht="12.75" customHeight="1">
      <c r="A758" s="8"/>
      <c r="B758" s="29"/>
      <c r="C758" s="28"/>
      <c r="D758" s="9"/>
      <c r="E758" s="10"/>
      <c r="F758" s="11"/>
      <c r="G758" s="25"/>
      <c r="H758" s="26"/>
      <c r="I758" s="27"/>
      <c r="J758" s="39"/>
      <c r="K758" s="22"/>
      <c r="L758" s="11"/>
      <c r="M758" s="11"/>
      <c r="N758" s="11"/>
      <c r="O758" s="11"/>
      <c r="P758" s="11"/>
      <c r="Q758" s="23"/>
      <c r="R758" s="24"/>
      <c r="S758" s="24"/>
      <c r="T758" s="22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1"/>
      <c r="BH758" s="11"/>
      <c r="BI758" s="11"/>
      <c r="BJ758" s="11"/>
      <c r="BK758" s="11"/>
      <c r="BL758" s="11"/>
      <c r="BM758" s="11"/>
      <c r="BN758" s="11"/>
      <c r="BO758" s="11"/>
      <c r="BP758" s="11"/>
      <c r="BQ758" s="11"/>
      <c r="BR758" s="11"/>
      <c r="BS758" s="11"/>
      <c r="BT758" s="11"/>
      <c r="BU758" s="11"/>
      <c r="BV758" s="11"/>
      <c r="BW758" s="11"/>
      <c r="BX758" s="11"/>
      <c r="BY758" s="11"/>
      <c r="BZ758" s="11"/>
      <c r="CA758" s="11"/>
      <c r="CB758" s="11"/>
      <c r="CC758" s="11"/>
      <c r="CD758" s="11"/>
      <c r="CE758" s="11"/>
      <c r="CF758" s="11"/>
      <c r="CG758" s="11"/>
      <c r="CH758" s="11"/>
      <c r="CI758" s="11"/>
      <c r="CJ758" s="11"/>
      <c r="CK758" s="11"/>
      <c r="CL758" s="11"/>
      <c r="CM758" s="11"/>
      <c r="CN758" s="11"/>
      <c r="CO758" s="11"/>
      <c r="CP758" s="11"/>
      <c r="CQ758" s="11"/>
      <c r="CR758" s="11"/>
      <c r="CS758" s="11"/>
      <c r="CT758" s="11"/>
      <c r="CU758" s="104"/>
      <c r="CV758" s="11"/>
      <c r="CW758" s="11"/>
      <c r="CX758" s="11"/>
      <c r="CY758" s="11"/>
      <c r="CZ758" s="11"/>
      <c r="DA758" s="11"/>
      <c r="DB758" s="11"/>
      <c r="DC758" s="11"/>
      <c r="DD758" s="11"/>
      <c r="DE758" s="11"/>
      <c r="DF758" s="11"/>
      <c r="DG758" s="11"/>
      <c r="DH758" s="11"/>
      <c r="DI758" s="11"/>
      <c r="DJ758" s="11"/>
      <c r="DK758" s="11"/>
      <c r="DL758" s="11"/>
      <c r="DM758" s="11"/>
      <c r="DN758" s="11"/>
      <c r="DO758" s="11"/>
      <c r="DP758" s="11"/>
      <c r="DQ758" s="11"/>
    </row>
    <row r="759" spans="1:121" ht="12.75" customHeight="1">
      <c r="A759" s="8"/>
      <c r="B759" s="29"/>
      <c r="C759" s="28"/>
      <c r="D759" s="9"/>
      <c r="E759" s="10"/>
      <c r="F759" s="11"/>
      <c r="G759" s="25"/>
      <c r="H759" s="26"/>
      <c r="I759" s="27"/>
      <c r="J759" s="39"/>
      <c r="K759" s="22"/>
      <c r="L759" s="11"/>
      <c r="M759" s="11"/>
      <c r="N759" s="11"/>
      <c r="O759" s="11"/>
      <c r="P759" s="11"/>
      <c r="Q759" s="23"/>
      <c r="R759" s="24"/>
      <c r="S759" s="24"/>
      <c r="T759" s="22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1"/>
      <c r="BH759" s="11"/>
      <c r="BI759" s="11"/>
      <c r="BJ759" s="11"/>
      <c r="BK759" s="11"/>
      <c r="BL759" s="11"/>
      <c r="BM759" s="11"/>
      <c r="BN759" s="11"/>
      <c r="BO759" s="11"/>
      <c r="BP759" s="11"/>
      <c r="BQ759" s="11"/>
      <c r="BR759" s="11"/>
      <c r="BS759" s="11"/>
      <c r="BT759" s="11"/>
      <c r="BU759" s="11"/>
      <c r="BV759" s="11"/>
      <c r="BW759" s="11"/>
      <c r="BX759" s="11"/>
      <c r="BY759" s="11"/>
      <c r="BZ759" s="11"/>
      <c r="CA759" s="11"/>
      <c r="CB759" s="11"/>
      <c r="CC759" s="11"/>
      <c r="CD759" s="11"/>
      <c r="CE759" s="11"/>
      <c r="CF759" s="11"/>
      <c r="CG759" s="11"/>
      <c r="CH759" s="11"/>
      <c r="CI759" s="11"/>
      <c r="CJ759" s="11"/>
      <c r="CK759" s="11"/>
      <c r="CL759" s="11"/>
      <c r="CM759" s="11"/>
      <c r="CN759" s="11"/>
      <c r="CO759" s="11"/>
      <c r="CP759" s="11"/>
      <c r="CQ759" s="11"/>
      <c r="CR759" s="11"/>
      <c r="CS759" s="11"/>
      <c r="CT759" s="11"/>
      <c r="CU759" s="104"/>
      <c r="CV759" s="11"/>
      <c r="CW759" s="11"/>
      <c r="CX759" s="11"/>
      <c r="CY759" s="11"/>
      <c r="CZ759" s="11"/>
      <c r="DA759" s="11"/>
      <c r="DB759" s="11"/>
      <c r="DC759" s="11"/>
      <c r="DD759" s="11"/>
      <c r="DE759" s="11"/>
      <c r="DF759" s="11"/>
      <c r="DG759" s="11"/>
      <c r="DH759" s="11"/>
      <c r="DI759" s="11"/>
      <c r="DJ759" s="11"/>
      <c r="DK759" s="11"/>
      <c r="DL759" s="11"/>
      <c r="DM759" s="11"/>
      <c r="DN759" s="11"/>
      <c r="DO759" s="11"/>
      <c r="DP759" s="11"/>
      <c r="DQ759" s="11"/>
    </row>
    <row r="760" spans="1:121" ht="12.75" customHeight="1">
      <c r="A760" s="8"/>
      <c r="B760" s="29"/>
      <c r="C760" s="28"/>
      <c r="D760" s="9"/>
      <c r="E760" s="10"/>
      <c r="F760" s="11"/>
      <c r="G760" s="25"/>
      <c r="H760" s="26"/>
      <c r="I760" s="27"/>
      <c r="J760" s="39"/>
      <c r="K760" s="22"/>
      <c r="L760" s="11"/>
      <c r="M760" s="11"/>
      <c r="N760" s="11"/>
      <c r="O760" s="11"/>
      <c r="P760" s="11"/>
      <c r="Q760" s="23"/>
      <c r="R760" s="24"/>
      <c r="S760" s="24"/>
      <c r="T760" s="22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1"/>
      <c r="BH760" s="11"/>
      <c r="BI760" s="11"/>
      <c r="BJ760" s="11"/>
      <c r="BK760" s="11"/>
      <c r="BL760" s="11"/>
      <c r="BM760" s="11"/>
      <c r="BN760" s="11"/>
      <c r="BO760" s="11"/>
      <c r="BP760" s="11"/>
      <c r="BQ760" s="11"/>
      <c r="BR760" s="11"/>
      <c r="BS760" s="11"/>
      <c r="BT760" s="11"/>
      <c r="BU760" s="11"/>
      <c r="BV760" s="11"/>
      <c r="BW760" s="11"/>
      <c r="BX760" s="11"/>
      <c r="BY760" s="11"/>
      <c r="BZ760" s="11"/>
      <c r="CA760" s="11"/>
      <c r="CB760" s="11"/>
      <c r="CC760" s="11"/>
      <c r="CD760" s="11"/>
      <c r="CE760" s="11"/>
      <c r="CF760" s="11"/>
      <c r="CG760" s="11"/>
      <c r="CH760" s="11"/>
      <c r="CI760" s="11"/>
      <c r="CJ760" s="11"/>
      <c r="CK760" s="11"/>
      <c r="CL760" s="11"/>
      <c r="CM760" s="11"/>
      <c r="CN760" s="11"/>
      <c r="CO760" s="11"/>
      <c r="CP760" s="11"/>
      <c r="CQ760" s="11"/>
      <c r="CR760" s="11"/>
      <c r="CS760" s="11"/>
      <c r="CT760" s="11"/>
      <c r="CU760" s="104"/>
      <c r="CV760" s="11"/>
      <c r="CW760" s="11"/>
      <c r="CX760" s="11"/>
      <c r="CY760" s="11"/>
      <c r="CZ760" s="11"/>
      <c r="DA760" s="11"/>
      <c r="DB760" s="11"/>
      <c r="DC760" s="11"/>
      <c r="DD760" s="11"/>
      <c r="DE760" s="11"/>
      <c r="DF760" s="11"/>
      <c r="DG760" s="11"/>
      <c r="DH760" s="11"/>
      <c r="DI760" s="11"/>
      <c r="DJ760" s="11"/>
      <c r="DK760" s="11"/>
      <c r="DL760" s="11"/>
      <c r="DM760" s="11"/>
      <c r="DN760" s="11"/>
      <c r="DO760" s="11"/>
      <c r="DP760" s="11"/>
      <c r="DQ760" s="11"/>
    </row>
    <row r="761" spans="1:121" ht="12.75" customHeight="1">
      <c r="A761" s="8"/>
      <c r="B761" s="29"/>
      <c r="C761" s="28"/>
      <c r="D761" s="9"/>
      <c r="E761" s="10"/>
      <c r="F761" s="11"/>
      <c r="G761" s="25"/>
      <c r="H761" s="26"/>
      <c r="I761" s="27"/>
      <c r="J761" s="39"/>
      <c r="K761" s="22"/>
      <c r="L761" s="11"/>
      <c r="M761" s="11"/>
      <c r="N761" s="11"/>
      <c r="O761" s="11"/>
      <c r="P761" s="11"/>
      <c r="Q761" s="23"/>
      <c r="R761" s="24"/>
      <c r="S761" s="24"/>
      <c r="T761" s="22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1"/>
      <c r="BH761" s="11"/>
      <c r="BI761" s="11"/>
      <c r="BJ761" s="11"/>
      <c r="BK761" s="11"/>
      <c r="BL761" s="11"/>
      <c r="BM761" s="11"/>
      <c r="BN761" s="11"/>
      <c r="BO761" s="11"/>
      <c r="BP761" s="11"/>
      <c r="BQ761" s="11"/>
      <c r="BR761" s="11"/>
      <c r="BS761" s="11"/>
      <c r="BT761" s="11"/>
      <c r="BU761" s="11"/>
      <c r="BV761" s="11"/>
      <c r="BW761" s="11"/>
      <c r="BX761" s="11"/>
      <c r="BY761" s="11"/>
      <c r="BZ761" s="11"/>
      <c r="CA761" s="11"/>
      <c r="CB761" s="11"/>
      <c r="CC761" s="11"/>
      <c r="CD761" s="11"/>
      <c r="CE761" s="11"/>
      <c r="CF761" s="11"/>
      <c r="CG761" s="11"/>
      <c r="CH761" s="11"/>
      <c r="CI761" s="11"/>
      <c r="CJ761" s="11"/>
      <c r="CK761" s="11"/>
      <c r="CL761" s="11"/>
      <c r="CM761" s="11"/>
      <c r="CN761" s="11"/>
      <c r="CO761" s="11"/>
      <c r="CP761" s="11"/>
      <c r="CQ761" s="11"/>
      <c r="CR761" s="11"/>
      <c r="CS761" s="11"/>
      <c r="CT761" s="11"/>
      <c r="CU761" s="104"/>
      <c r="CV761" s="11"/>
      <c r="CW761" s="11"/>
      <c r="CX761" s="11"/>
      <c r="CY761" s="11"/>
      <c r="CZ761" s="11"/>
      <c r="DA761" s="11"/>
      <c r="DB761" s="11"/>
      <c r="DC761" s="11"/>
      <c r="DD761" s="11"/>
      <c r="DE761" s="11"/>
      <c r="DF761" s="11"/>
      <c r="DG761" s="11"/>
      <c r="DH761" s="11"/>
      <c r="DI761" s="11"/>
      <c r="DJ761" s="11"/>
      <c r="DK761" s="11"/>
      <c r="DL761" s="11"/>
      <c r="DM761" s="11"/>
      <c r="DN761" s="11"/>
      <c r="DO761" s="11"/>
      <c r="DP761" s="11"/>
      <c r="DQ761" s="11"/>
    </row>
    <row r="762" spans="1:121" ht="12.75" customHeight="1">
      <c r="A762" s="8"/>
      <c r="B762" s="29"/>
      <c r="C762" s="28"/>
      <c r="D762" s="9"/>
      <c r="E762" s="10"/>
      <c r="F762" s="11"/>
      <c r="G762" s="25"/>
      <c r="H762" s="26"/>
      <c r="I762" s="27"/>
      <c r="J762" s="39"/>
      <c r="K762" s="22"/>
      <c r="L762" s="11"/>
      <c r="M762" s="11"/>
      <c r="N762" s="11"/>
      <c r="O762" s="11"/>
      <c r="P762" s="11"/>
      <c r="Q762" s="23"/>
      <c r="R762" s="24"/>
      <c r="S762" s="24"/>
      <c r="T762" s="22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1"/>
      <c r="BH762" s="11"/>
      <c r="BI762" s="11"/>
      <c r="BJ762" s="11"/>
      <c r="BK762" s="11"/>
      <c r="BL762" s="11"/>
      <c r="BM762" s="11"/>
      <c r="BN762" s="11"/>
      <c r="BO762" s="11"/>
      <c r="BP762" s="11"/>
      <c r="BQ762" s="11"/>
      <c r="BR762" s="11"/>
      <c r="BS762" s="11"/>
      <c r="BT762" s="11"/>
      <c r="BU762" s="11"/>
      <c r="BV762" s="11"/>
      <c r="BW762" s="11"/>
      <c r="BX762" s="11"/>
      <c r="BY762" s="11"/>
      <c r="BZ762" s="11"/>
      <c r="CA762" s="11"/>
      <c r="CB762" s="11"/>
      <c r="CC762" s="11"/>
      <c r="CD762" s="11"/>
      <c r="CE762" s="11"/>
      <c r="CF762" s="11"/>
      <c r="CG762" s="11"/>
      <c r="CH762" s="11"/>
      <c r="CI762" s="11"/>
      <c r="CJ762" s="11"/>
      <c r="CK762" s="11"/>
      <c r="CL762" s="11"/>
      <c r="CM762" s="11"/>
      <c r="CN762" s="11"/>
      <c r="CO762" s="11"/>
      <c r="CP762" s="11"/>
      <c r="CQ762" s="11"/>
      <c r="CR762" s="11"/>
      <c r="CS762" s="11"/>
      <c r="CT762" s="11"/>
      <c r="CU762" s="104"/>
      <c r="CV762" s="11"/>
      <c r="CW762" s="11"/>
      <c r="CX762" s="11"/>
      <c r="CY762" s="11"/>
      <c r="CZ762" s="11"/>
      <c r="DA762" s="11"/>
      <c r="DB762" s="11"/>
      <c r="DC762" s="11"/>
      <c r="DD762" s="11"/>
      <c r="DE762" s="11"/>
      <c r="DF762" s="11"/>
      <c r="DG762" s="11"/>
      <c r="DH762" s="11"/>
      <c r="DI762" s="11"/>
      <c r="DJ762" s="11"/>
      <c r="DK762" s="11"/>
      <c r="DL762" s="11"/>
      <c r="DM762" s="11"/>
      <c r="DN762" s="11"/>
      <c r="DO762" s="11"/>
      <c r="DP762" s="11"/>
      <c r="DQ762" s="11"/>
    </row>
    <row r="763" spans="1:121" ht="12.75" customHeight="1">
      <c r="A763" s="8"/>
      <c r="B763" s="29"/>
      <c r="C763" s="28"/>
      <c r="D763" s="9"/>
      <c r="E763" s="10"/>
      <c r="F763" s="11"/>
      <c r="G763" s="25"/>
      <c r="H763" s="26"/>
      <c r="I763" s="27"/>
      <c r="J763" s="39"/>
      <c r="K763" s="22"/>
      <c r="L763" s="11"/>
      <c r="M763" s="11"/>
      <c r="N763" s="11"/>
      <c r="O763" s="11"/>
      <c r="P763" s="11"/>
      <c r="Q763" s="23"/>
      <c r="R763" s="24"/>
      <c r="S763" s="24"/>
      <c r="T763" s="22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1"/>
      <c r="BH763" s="11"/>
      <c r="BI763" s="11"/>
      <c r="BJ763" s="11"/>
      <c r="BK763" s="11"/>
      <c r="BL763" s="11"/>
      <c r="BM763" s="11"/>
      <c r="BN763" s="11"/>
      <c r="BO763" s="11"/>
      <c r="BP763" s="11"/>
      <c r="BQ763" s="11"/>
      <c r="BR763" s="11"/>
      <c r="BS763" s="11"/>
      <c r="BT763" s="11"/>
      <c r="BU763" s="11"/>
      <c r="BV763" s="11"/>
      <c r="BW763" s="11"/>
      <c r="BX763" s="11"/>
      <c r="BY763" s="11"/>
      <c r="BZ763" s="11"/>
      <c r="CA763" s="11"/>
      <c r="CB763" s="11"/>
      <c r="CC763" s="11"/>
      <c r="CD763" s="11"/>
      <c r="CE763" s="11"/>
      <c r="CF763" s="11"/>
      <c r="CG763" s="11"/>
      <c r="CH763" s="11"/>
      <c r="CI763" s="11"/>
      <c r="CJ763" s="11"/>
      <c r="CK763" s="11"/>
      <c r="CL763" s="11"/>
      <c r="CM763" s="11"/>
      <c r="CN763" s="11"/>
      <c r="CO763" s="11"/>
      <c r="CP763" s="11"/>
      <c r="CQ763" s="11"/>
      <c r="CR763" s="11"/>
      <c r="CS763" s="11"/>
      <c r="CT763" s="11"/>
      <c r="CU763" s="104"/>
      <c r="CV763" s="11"/>
      <c r="CW763" s="11"/>
      <c r="CX763" s="11"/>
      <c r="CY763" s="11"/>
      <c r="CZ763" s="11"/>
      <c r="DA763" s="11"/>
      <c r="DB763" s="11"/>
      <c r="DC763" s="11"/>
      <c r="DD763" s="11"/>
      <c r="DE763" s="11"/>
      <c r="DF763" s="11"/>
      <c r="DG763" s="11"/>
      <c r="DH763" s="11"/>
      <c r="DI763" s="11"/>
      <c r="DJ763" s="11"/>
      <c r="DK763" s="11"/>
      <c r="DL763" s="11"/>
      <c r="DM763" s="11"/>
      <c r="DN763" s="11"/>
      <c r="DO763" s="11"/>
      <c r="DP763" s="11"/>
      <c r="DQ763" s="11"/>
    </row>
    <row r="764" spans="1:121" ht="12.75" customHeight="1">
      <c r="A764" s="8"/>
      <c r="B764" s="29"/>
      <c r="C764" s="28"/>
      <c r="D764" s="9"/>
      <c r="E764" s="10"/>
      <c r="F764" s="11"/>
      <c r="G764" s="25"/>
      <c r="H764" s="26"/>
      <c r="I764" s="27"/>
      <c r="J764" s="39"/>
      <c r="K764" s="22"/>
      <c r="L764" s="11"/>
      <c r="M764" s="11"/>
      <c r="N764" s="11"/>
      <c r="O764" s="11"/>
      <c r="P764" s="11"/>
      <c r="Q764" s="23"/>
      <c r="R764" s="24"/>
      <c r="S764" s="24"/>
      <c r="T764" s="22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1"/>
      <c r="BH764" s="11"/>
      <c r="BI764" s="11"/>
      <c r="BJ764" s="11"/>
      <c r="BK764" s="11"/>
      <c r="BL764" s="11"/>
      <c r="BM764" s="11"/>
      <c r="BN764" s="11"/>
      <c r="BO764" s="11"/>
      <c r="BP764" s="11"/>
      <c r="BQ764" s="11"/>
      <c r="BR764" s="11"/>
      <c r="BS764" s="11"/>
      <c r="BT764" s="11"/>
      <c r="BU764" s="11"/>
      <c r="BV764" s="11"/>
      <c r="BW764" s="11"/>
      <c r="BX764" s="11"/>
      <c r="BY764" s="11"/>
      <c r="BZ764" s="11"/>
      <c r="CA764" s="11"/>
      <c r="CB764" s="11"/>
      <c r="CC764" s="11"/>
      <c r="CD764" s="11"/>
      <c r="CE764" s="11"/>
      <c r="CF764" s="11"/>
      <c r="CG764" s="11"/>
      <c r="CH764" s="11"/>
      <c r="CI764" s="11"/>
      <c r="CJ764" s="11"/>
      <c r="CK764" s="11"/>
      <c r="CL764" s="11"/>
      <c r="CM764" s="11"/>
      <c r="CN764" s="11"/>
      <c r="CO764" s="11"/>
      <c r="CP764" s="11"/>
      <c r="CQ764" s="11"/>
      <c r="CR764" s="11"/>
      <c r="CS764" s="11"/>
      <c r="CT764" s="11"/>
      <c r="CU764" s="104"/>
      <c r="CV764" s="11"/>
      <c r="CW764" s="11"/>
      <c r="CX764" s="11"/>
      <c r="CY764" s="11"/>
      <c r="CZ764" s="11"/>
      <c r="DA764" s="11"/>
      <c r="DB764" s="11"/>
      <c r="DC764" s="11"/>
      <c r="DD764" s="11"/>
      <c r="DE764" s="11"/>
      <c r="DF764" s="11"/>
      <c r="DG764" s="11"/>
      <c r="DH764" s="11"/>
      <c r="DI764" s="11"/>
      <c r="DJ764" s="11"/>
      <c r="DK764" s="11"/>
      <c r="DL764" s="11"/>
      <c r="DM764" s="11"/>
      <c r="DN764" s="11"/>
      <c r="DO764" s="11"/>
      <c r="DP764" s="11"/>
      <c r="DQ764" s="11"/>
    </row>
    <row r="765" spans="1:121" ht="12.75" customHeight="1">
      <c r="A765" s="8"/>
      <c r="B765" s="29"/>
      <c r="C765" s="28"/>
      <c r="D765" s="9"/>
      <c r="E765" s="10"/>
      <c r="F765" s="11"/>
      <c r="G765" s="25"/>
      <c r="H765" s="26"/>
      <c r="I765" s="27"/>
      <c r="J765" s="39"/>
      <c r="K765" s="22"/>
      <c r="L765" s="11"/>
      <c r="M765" s="11"/>
      <c r="N765" s="11"/>
      <c r="O765" s="11"/>
      <c r="P765" s="11"/>
      <c r="Q765" s="23"/>
      <c r="R765" s="24"/>
      <c r="S765" s="24"/>
      <c r="T765" s="22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1"/>
      <c r="BH765" s="11"/>
      <c r="BI765" s="11"/>
      <c r="BJ765" s="11"/>
      <c r="BK765" s="11"/>
      <c r="BL765" s="11"/>
      <c r="BM765" s="11"/>
      <c r="BN765" s="11"/>
      <c r="BO765" s="11"/>
      <c r="BP765" s="11"/>
      <c r="BQ765" s="11"/>
      <c r="BR765" s="11"/>
      <c r="BS765" s="11"/>
      <c r="BT765" s="11"/>
      <c r="BU765" s="11"/>
      <c r="BV765" s="11"/>
      <c r="BW765" s="11"/>
      <c r="BX765" s="11"/>
      <c r="BY765" s="11"/>
      <c r="BZ765" s="11"/>
      <c r="CA765" s="11"/>
      <c r="CB765" s="11"/>
      <c r="CC765" s="11"/>
      <c r="CD765" s="11"/>
      <c r="CE765" s="11"/>
      <c r="CF765" s="11"/>
      <c r="CG765" s="11"/>
      <c r="CH765" s="11"/>
      <c r="CI765" s="11"/>
      <c r="CJ765" s="11"/>
      <c r="CK765" s="11"/>
      <c r="CL765" s="11"/>
      <c r="CM765" s="11"/>
      <c r="CN765" s="11"/>
      <c r="CO765" s="11"/>
      <c r="CP765" s="11"/>
      <c r="CQ765" s="11"/>
      <c r="CR765" s="11"/>
      <c r="CS765" s="11"/>
      <c r="CT765" s="11"/>
      <c r="CU765" s="104"/>
      <c r="CV765" s="11"/>
      <c r="CW765" s="11"/>
      <c r="CX765" s="11"/>
      <c r="CY765" s="11"/>
      <c r="CZ765" s="11"/>
      <c r="DA765" s="11"/>
      <c r="DB765" s="11"/>
      <c r="DC765" s="11"/>
      <c r="DD765" s="11"/>
      <c r="DE765" s="11"/>
      <c r="DF765" s="11"/>
      <c r="DG765" s="11"/>
      <c r="DH765" s="11"/>
      <c r="DI765" s="11"/>
      <c r="DJ765" s="11"/>
      <c r="DK765" s="11"/>
      <c r="DL765" s="11"/>
      <c r="DM765" s="11"/>
      <c r="DN765" s="11"/>
      <c r="DO765" s="11"/>
      <c r="DP765" s="11"/>
      <c r="DQ765" s="11"/>
    </row>
    <row r="766" spans="1:121" ht="12.75" customHeight="1">
      <c r="A766" s="8"/>
      <c r="B766" s="29"/>
      <c r="C766" s="28"/>
      <c r="D766" s="9"/>
      <c r="E766" s="10"/>
      <c r="F766" s="11"/>
      <c r="G766" s="25"/>
      <c r="H766" s="26"/>
      <c r="I766" s="27"/>
      <c r="J766" s="39"/>
      <c r="K766" s="22"/>
      <c r="L766" s="11"/>
      <c r="M766" s="11"/>
      <c r="N766" s="11"/>
      <c r="O766" s="11"/>
      <c r="P766" s="11"/>
      <c r="Q766" s="23"/>
      <c r="R766" s="24"/>
      <c r="S766" s="24"/>
      <c r="T766" s="22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1"/>
      <c r="BH766" s="11"/>
      <c r="BI766" s="11"/>
      <c r="BJ766" s="11"/>
      <c r="BK766" s="11"/>
      <c r="BL766" s="11"/>
      <c r="BM766" s="11"/>
      <c r="BN766" s="11"/>
      <c r="BO766" s="11"/>
      <c r="BP766" s="11"/>
      <c r="BQ766" s="11"/>
      <c r="BR766" s="11"/>
      <c r="BS766" s="11"/>
      <c r="BT766" s="11"/>
      <c r="BU766" s="11"/>
      <c r="BV766" s="11"/>
      <c r="BW766" s="11"/>
      <c r="BX766" s="11"/>
      <c r="BY766" s="11"/>
      <c r="BZ766" s="11"/>
      <c r="CA766" s="11"/>
      <c r="CB766" s="11"/>
      <c r="CC766" s="11"/>
      <c r="CD766" s="11"/>
      <c r="CE766" s="11"/>
      <c r="CF766" s="11"/>
      <c r="CG766" s="11"/>
      <c r="CH766" s="11"/>
      <c r="CI766" s="11"/>
      <c r="CJ766" s="11"/>
      <c r="CK766" s="11"/>
      <c r="CL766" s="11"/>
      <c r="CM766" s="11"/>
      <c r="CN766" s="11"/>
      <c r="CO766" s="11"/>
      <c r="CP766" s="11"/>
      <c r="CQ766" s="11"/>
      <c r="CR766" s="11"/>
      <c r="CS766" s="11"/>
      <c r="CT766" s="11"/>
      <c r="CU766" s="104"/>
      <c r="CV766" s="11"/>
      <c r="CW766" s="11"/>
      <c r="CX766" s="11"/>
      <c r="CY766" s="11"/>
      <c r="CZ766" s="11"/>
      <c r="DA766" s="11"/>
      <c r="DB766" s="11"/>
      <c r="DC766" s="11"/>
      <c r="DD766" s="11"/>
      <c r="DE766" s="11"/>
      <c r="DF766" s="11"/>
      <c r="DG766" s="11"/>
      <c r="DH766" s="11"/>
      <c r="DI766" s="11"/>
      <c r="DJ766" s="11"/>
      <c r="DK766" s="11"/>
      <c r="DL766" s="11"/>
      <c r="DM766" s="11"/>
      <c r="DN766" s="11"/>
      <c r="DO766" s="11"/>
      <c r="DP766" s="11"/>
      <c r="DQ766" s="11"/>
    </row>
    <row r="767" spans="1:121" ht="12.75" customHeight="1">
      <c r="A767" s="8"/>
      <c r="B767" s="29"/>
      <c r="C767" s="28"/>
      <c r="D767" s="9"/>
      <c r="E767" s="10"/>
      <c r="F767" s="11"/>
      <c r="G767" s="25"/>
      <c r="H767" s="26"/>
      <c r="I767" s="27"/>
      <c r="J767" s="39"/>
      <c r="K767" s="22"/>
      <c r="L767" s="11"/>
      <c r="M767" s="11"/>
      <c r="N767" s="11"/>
      <c r="O767" s="11"/>
      <c r="P767" s="11"/>
      <c r="Q767" s="23"/>
      <c r="R767" s="24"/>
      <c r="S767" s="24"/>
      <c r="T767" s="22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1"/>
      <c r="BH767" s="11"/>
      <c r="BI767" s="11"/>
      <c r="BJ767" s="11"/>
      <c r="BK767" s="11"/>
      <c r="BL767" s="11"/>
      <c r="BM767" s="11"/>
      <c r="BN767" s="11"/>
      <c r="BO767" s="11"/>
      <c r="BP767" s="11"/>
      <c r="BQ767" s="11"/>
      <c r="BR767" s="11"/>
      <c r="BS767" s="11"/>
      <c r="BT767" s="11"/>
      <c r="BU767" s="11"/>
      <c r="BV767" s="11"/>
      <c r="BW767" s="11"/>
      <c r="BX767" s="11"/>
      <c r="BY767" s="11"/>
      <c r="BZ767" s="11"/>
      <c r="CA767" s="11"/>
      <c r="CB767" s="11"/>
      <c r="CC767" s="11"/>
      <c r="CD767" s="11"/>
      <c r="CE767" s="11"/>
      <c r="CF767" s="11"/>
      <c r="CG767" s="11"/>
      <c r="CH767" s="11"/>
      <c r="CI767" s="11"/>
      <c r="CJ767" s="11"/>
      <c r="CK767" s="11"/>
      <c r="CL767" s="11"/>
      <c r="CM767" s="11"/>
      <c r="CN767" s="11"/>
      <c r="CO767" s="11"/>
      <c r="CP767" s="11"/>
      <c r="CQ767" s="11"/>
      <c r="CR767" s="11"/>
      <c r="CS767" s="11"/>
      <c r="CT767" s="11"/>
      <c r="CU767" s="104"/>
      <c r="CV767" s="11"/>
      <c r="CW767" s="11"/>
      <c r="CX767" s="11"/>
      <c r="CY767" s="11"/>
      <c r="CZ767" s="11"/>
      <c r="DA767" s="11"/>
      <c r="DB767" s="11"/>
      <c r="DC767" s="11"/>
      <c r="DD767" s="11"/>
      <c r="DE767" s="11"/>
      <c r="DF767" s="11"/>
      <c r="DG767" s="11"/>
      <c r="DH767" s="11"/>
      <c r="DI767" s="11"/>
      <c r="DJ767" s="11"/>
      <c r="DK767" s="11"/>
      <c r="DL767" s="11"/>
      <c r="DM767" s="11"/>
      <c r="DN767" s="11"/>
      <c r="DO767" s="11"/>
      <c r="DP767" s="11"/>
      <c r="DQ767" s="11"/>
    </row>
    <row r="768" spans="1:121" ht="12.75" customHeight="1">
      <c r="A768" s="8"/>
      <c r="B768" s="29"/>
      <c r="C768" s="28"/>
      <c r="D768" s="9"/>
      <c r="E768" s="10"/>
      <c r="F768" s="11"/>
      <c r="G768" s="25"/>
      <c r="H768" s="26"/>
      <c r="I768" s="27"/>
      <c r="J768" s="39"/>
      <c r="K768" s="22"/>
      <c r="L768" s="11"/>
      <c r="M768" s="11"/>
      <c r="N768" s="11"/>
      <c r="O768" s="11"/>
      <c r="P768" s="11"/>
      <c r="Q768" s="23"/>
      <c r="R768" s="24"/>
      <c r="S768" s="24"/>
      <c r="T768" s="22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1"/>
      <c r="BH768" s="11"/>
      <c r="BI768" s="11"/>
      <c r="BJ768" s="11"/>
      <c r="BK768" s="11"/>
      <c r="BL768" s="11"/>
      <c r="BM768" s="11"/>
      <c r="BN768" s="11"/>
      <c r="BO768" s="11"/>
      <c r="BP768" s="11"/>
      <c r="BQ768" s="11"/>
      <c r="BR768" s="11"/>
      <c r="BS768" s="11"/>
      <c r="BT768" s="11"/>
      <c r="BU768" s="11"/>
      <c r="BV768" s="11"/>
      <c r="BW768" s="11"/>
      <c r="BX768" s="11"/>
      <c r="BY768" s="11"/>
      <c r="BZ768" s="11"/>
      <c r="CA768" s="11"/>
      <c r="CB768" s="11"/>
      <c r="CC768" s="11"/>
      <c r="CD768" s="11"/>
      <c r="CE768" s="11"/>
      <c r="CF768" s="11"/>
      <c r="CG768" s="11"/>
      <c r="CH768" s="11"/>
      <c r="CI768" s="11"/>
      <c r="CJ768" s="11"/>
      <c r="CK768" s="11"/>
      <c r="CL768" s="11"/>
      <c r="CM768" s="11"/>
      <c r="CN768" s="11"/>
      <c r="CO768" s="11"/>
      <c r="CP768" s="11"/>
      <c r="CQ768" s="11"/>
      <c r="CR768" s="11"/>
      <c r="CS768" s="11"/>
      <c r="CT768" s="11"/>
      <c r="CU768" s="104"/>
      <c r="CV768" s="11"/>
      <c r="CW768" s="11"/>
      <c r="CX768" s="11"/>
      <c r="CY768" s="11"/>
      <c r="CZ768" s="11"/>
      <c r="DA768" s="11"/>
      <c r="DB768" s="11"/>
      <c r="DC768" s="11"/>
      <c r="DD768" s="11"/>
      <c r="DE768" s="11"/>
      <c r="DF768" s="11"/>
      <c r="DG768" s="11"/>
      <c r="DH768" s="11"/>
      <c r="DI768" s="11"/>
      <c r="DJ768" s="11"/>
      <c r="DK768" s="11"/>
      <c r="DL768" s="11"/>
      <c r="DM768" s="11"/>
      <c r="DN768" s="11"/>
      <c r="DO768" s="11"/>
      <c r="DP768" s="11"/>
      <c r="DQ768" s="11"/>
    </row>
    <row r="769" spans="1:121" ht="12.75" customHeight="1">
      <c r="A769" s="8"/>
      <c r="B769" s="29"/>
      <c r="C769" s="28"/>
      <c r="D769" s="9"/>
      <c r="E769" s="10"/>
      <c r="F769" s="11"/>
      <c r="G769" s="25"/>
      <c r="H769" s="26"/>
      <c r="I769" s="27"/>
      <c r="J769" s="39"/>
      <c r="K769" s="22"/>
      <c r="L769" s="11"/>
      <c r="M769" s="11"/>
      <c r="N769" s="11"/>
      <c r="O769" s="11"/>
      <c r="P769" s="11"/>
      <c r="Q769" s="23"/>
      <c r="R769" s="24"/>
      <c r="S769" s="24"/>
      <c r="T769" s="22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1"/>
      <c r="BH769" s="11"/>
      <c r="BI769" s="11"/>
      <c r="BJ769" s="11"/>
      <c r="BK769" s="11"/>
      <c r="BL769" s="11"/>
      <c r="BM769" s="11"/>
      <c r="BN769" s="11"/>
      <c r="BO769" s="11"/>
      <c r="BP769" s="11"/>
      <c r="BQ769" s="11"/>
      <c r="BR769" s="11"/>
      <c r="BS769" s="11"/>
      <c r="BT769" s="11"/>
      <c r="BU769" s="11"/>
      <c r="BV769" s="11"/>
      <c r="BW769" s="11"/>
      <c r="BX769" s="11"/>
      <c r="BY769" s="11"/>
      <c r="BZ769" s="11"/>
      <c r="CA769" s="11"/>
      <c r="CB769" s="11"/>
      <c r="CC769" s="11"/>
      <c r="CD769" s="11"/>
      <c r="CE769" s="11"/>
      <c r="CF769" s="11"/>
      <c r="CG769" s="11"/>
      <c r="CH769" s="11"/>
      <c r="CI769" s="11"/>
      <c r="CJ769" s="11"/>
      <c r="CK769" s="11"/>
      <c r="CL769" s="11"/>
      <c r="CM769" s="11"/>
      <c r="CN769" s="11"/>
      <c r="CO769" s="11"/>
      <c r="CP769" s="11"/>
      <c r="CQ769" s="11"/>
      <c r="CR769" s="11"/>
      <c r="CS769" s="11"/>
      <c r="CT769" s="11"/>
      <c r="CU769" s="104"/>
      <c r="CV769" s="11"/>
      <c r="CW769" s="11"/>
      <c r="CX769" s="11"/>
      <c r="CY769" s="11"/>
      <c r="CZ769" s="11"/>
      <c r="DA769" s="11"/>
      <c r="DB769" s="11"/>
      <c r="DC769" s="11"/>
      <c r="DD769" s="11"/>
      <c r="DE769" s="11"/>
      <c r="DF769" s="11"/>
      <c r="DG769" s="11"/>
      <c r="DH769" s="11"/>
      <c r="DI769" s="11"/>
      <c r="DJ769" s="11"/>
      <c r="DK769" s="11"/>
      <c r="DL769" s="11"/>
      <c r="DM769" s="11"/>
      <c r="DN769" s="11"/>
      <c r="DO769" s="11"/>
      <c r="DP769" s="11"/>
      <c r="DQ769" s="11"/>
    </row>
    <row r="770" spans="1:121" ht="12.75" customHeight="1">
      <c r="A770" s="8"/>
      <c r="B770" s="29"/>
      <c r="C770" s="28"/>
      <c r="D770" s="9"/>
      <c r="E770" s="10"/>
      <c r="F770" s="11"/>
      <c r="G770" s="25"/>
      <c r="H770" s="26"/>
      <c r="I770" s="27"/>
      <c r="J770" s="39"/>
      <c r="K770" s="22"/>
      <c r="L770" s="11"/>
      <c r="M770" s="11"/>
      <c r="N770" s="11"/>
      <c r="O770" s="11"/>
      <c r="P770" s="11"/>
      <c r="Q770" s="23"/>
      <c r="R770" s="24"/>
      <c r="S770" s="24"/>
      <c r="T770" s="22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1"/>
      <c r="BH770" s="11"/>
      <c r="BI770" s="11"/>
      <c r="BJ770" s="11"/>
      <c r="BK770" s="11"/>
      <c r="BL770" s="11"/>
      <c r="BM770" s="11"/>
      <c r="BN770" s="11"/>
      <c r="BO770" s="11"/>
      <c r="BP770" s="11"/>
      <c r="BQ770" s="11"/>
      <c r="BR770" s="11"/>
      <c r="BS770" s="11"/>
      <c r="BT770" s="11"/>
      <c r="BU770" s="11"/>
      <c r="BV770" s="11"/>
      <c r="BW770" s="11"/>
      <c r="BX770" s="11"/>
      <c r="BY770" s="11"/>
      <c r="BZ770" s="11"/>
      <c r="CA770" s="11"/>
      <c r="CB770" s="11"/>
      <c r="CC770" s="11"/>
      <c r="CD770" s="11"/>
      <c r="CE770" s="11"/>
      <c r="CF770" s="11"/>
      <c r="CG770" s="11"/>
      <c r="CH770" s="11"/>
      <c r="CI770" s="11"/>
      <c r="CJ770" s="11"/>
      <c r="CK770" s="11"/>
      <c r="CL770" s="11"/>
      <c r="CM770" s="11"/>
      <c r="CN770" s="11"/>
      <c r="CO770" s="11"/>
      <c r="CP770" s="11"/>
      <c r="CQ770" s="11"/>
      <c r="CR770" s="11"/>
      <c r="CS770" s="11"/>
      <c r="CT770" s="11"/>
      <c r="CU770" s="104"/>
      <c r="CV770" s="11"/>
      <c r="CW770" s="11"/>
      <c r="CX770" s="11"/>
      <c r="CY770" s="11"/>
      <c r="CZ770" s="11"/>
      <c r="DA770" s="11"/>
      <c r="DB770" s="11"/>
      <c r="DC770" s="11"/>
      <c r="DD770" s="11"/>
      <c r="DE770" s="11"/>
      <c r="DF770" s="11"/>
      <c r="DG770" s="11"/>
      <c r="DH770" s="11"/>
      <c r="DI770" s="11"/>
      <c r="DJ770" s="11"/>
      <c r="DK770" s="11"/>
      <c r="DL770" s="11"/>
      <c r="DM770" s="11"/>
      <c r="DN770" s="11"/>
      <c r="DO770" s="11"/>
      <c r="DP770" s="11"/>
      <c r="DQ770" s="11"/>
    </row>
    <row r="771" spans="1:121" ht="12.75" customHeight="1">
      <c r="A771" s="8"/>
      <c r="B771" s="29"/>
      <c r="C771" s="28"/>
      <c r="D771" s="9"/>
      <c r="E771" s="10"/>
      <c r="F771" s="11"/>
      <c r="G771" s="25"/>
      <c r="H771" s="26"/>
      <c r="I771" s="27"/>
      <c r="J771" s="39"/>
      <c r="K771" s="22"/>
      <c r="L771" s="11"/>
      <c r="M771" s="11"/>
      <c r="N771" s="11"/>
      <c r="O771" s="11"/>
      <c r="P771" s="11"/>
      <c r="Q771" s="23"/>
      <c r="R771" s="24"/>
      <c r="S771" s="24"/>
      <c r="T771" s="22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1"/>
      <c r="BH771" s="11"/>
      <c r="BI771" s="11"/>
      <c r="BJ771" s="11"/>
      <c r="BK771" s="11"/>
      <c r="BL771" s="11"/>
      <c r="BM771" s="11"/>
      <c r="BN771" s="11"/>
      <c r="BO771" s="11"/>
      <c r="BP771" s="11"/>
      <c r="BQ771" s="11"/>
      <c r="BR771" s="11"/>
      <c r="BS771" s="11"/>
      <c r="BT771" s="11"/>
      <c r="BU771" s="11"/>
      <c r="BV771" s="11"/>
      <c r="BW771" s="11"/>
      <c r="BX771" s="11"/>
      <c r="BY771" s="11"/>
      <c r="BZ771" s="11"/>
      <c r="CA771" s="11"/>
      <c r="CB771" s="11"/>
      <c r="CC771" s="11"/>
      <c r="CD771" s="11"/>
      <c r="CE771" s="11"/>
      <c r="CF771" s="11"/>
      <c r="CG771" s="11"/>
      <c r="CH771" s="11"/>
      <c r="CI771" s="11"/>
      <c r="CJ771" s="11"/>
      <c r="CK771" s="11"/>
      <c r="CL771" s="11"/>
      <c r="CM771" s="11"/>
      <c r="CN771" s="11"/>
      <c r="CO771" s="11"/>
      <c r="CP771" s="11"/>
      <c r="CQ771" s="11"/>
      <c r="CR771" s="11"/>
      <c r="CS771" s="11"/>
      <c r="CT771" s="11"/>
      <c r="CU771" s="104"/>
      <c r="CV771" s="11"/>
      <c r="CW771" s="11"/>
      <c r="CX771" s="11"/>
      <c r="CY771" s="11"/>
      <c r="CZ771" s="11"/>
      <c r="DA771" s="11"/>
      <c r="DB771" s="11"/>
      <c r="DC771" s="11"/>
      <c r="DD771" s="11"/>
      <c r="DE771" s="11"/>
      <c r="DF771" s="11"/>
      <c r="DG771" s="11"/>
      <c r="DH771" s="11"/>
      <c r="DI771" s="11"/>
      <c r="DJ771" s="11"/>
      <c r="DK771" s="11"/>
      <c r="DL771" s="11"/>
      <c r="DM771" s="11"/>
      <c r="DN771" s="11"/>
      <c r="DO771" s="11"/>
      <c r="DP771" s="11"/>
      <c r="DQ771" s="11"/>
    </row>
    <row r="772" spans="1:121" ht="12.75" customHeight="1">
      <c r="A772" s="8"/>
      <c r="B772" s="29"/>
      <c r="C772" s="28"/>
      <c r="D772" s="9"/>
      <c r="E772" s="10"/>
      <c r="F772" s="11"/>
      <c r="G772" s="25"/>
      <c r="H772" s="26"/>
      <c r="I772" s="27"/>
      <c r="J772" s="39"/>
      <c r="K772" s="22"/>
      <c r="L772" s="11"/>
      <c r="M772" s="11"/>
      <c r="N772" s="11"/>
      <c r="O772" s="11"/>
      <c r="P772" s="11"/>
      <c r="Q772" s="23"/>
      <c r="R772" s="24"/>
      <c r="S772" s="24"/>
      <c r="T772" s="22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1"/>
      <c r="BH772" s="11"/>
      <c r="BI772" s="11"/>
      <c r="BJ772" s="11"/>
      <c r="BK772" s="11"/>
      <c r="BL772" s="11"/>
      <c r="BM772" s="11"/>
      <c r="BN772" s="11"/>
      <c r="BO772" s="11"/>
      <c r="BP772" s="11"/>
      <c r="BQ772" s="11"/>
      <c r="BR772" s="11"/>
      <c r="BS772" s="11"/>
      <c r="BT772" s="11"/>
      <c r="BU772" s="11"/>
      <c r="BV772" s="11"/>
      <c r="BW772" s="11"/>
      <c r="BX772" s="11"/>
      <c r="BY772" s="11"/>
      <c r="BZ772" s="11"/>
      <c r="CA772" s="11"/>
      <c r="CB772" s="11"/>
      <c r="CC772" s="11"/>
      <c r="CD772" s="11"/>
      <c r="CE772" s="11"/>
      <c r="CF772" s="11"/>
      <c r="CG772" s="11"/>
      <c r="CH772" s="11"/>
      <c r="CI772" s="11"/>
      <c r="CJ772" s="11"/>
      <c r="CK772" s="11"/>
      <c r="CL772" s="11"/>
      <c r="CM772" s="11"/>
      <c r="CN772" s="11"/>
      <c r="CO772" s="11"/>
      <c r="CP772" s="11"/>
      <c r="CQ772" s="11"/>
      <c r="CR772" s="11"/>
      <c r="CS772" s="11"/>
      <c r="CT772" s="11"/>
      <c r="CU772" s="104"/>
      <c r="CV772" s="11"/>
      <c r="CW772" s="11"/>
      <c r="CX772" s="11"/>
      <c r="CY772" s="11"/>
      <c r="CZ772" s="11"/>
      <c r="DA772" s="11"/>
      <c r="DB772" s="11"/>
      <c r="DC772" s="11"/>
      <c r="DD772" s="11"/>
      <c r="DE772" s="11"/>
      <c r="DF772" s="11"/>
      <c r="DG772" s="11"/>
      <c r="DH772" s="11"/>
      <c r="DI772" s="11"/>
      <c r="DJ772" s="11"/>
      <c r="DK772" s="11"/>
      <c r="DL772" s="11"/>
      <c r="DM772" s="11"/>
      <c r="DN772" s="11"/>
      <c r="DO772" s="11"/>
      <c r="DP772" s="11"/>
      <c r="DQ772" s="11"/>
    </row>
    <row r="773" spans="1:121" ht="12.75" customHeight="1">
      <c r="A773" s="8"/>
      <c r="B773" s="29"/>
      <c r="C773" s="28"/>
      <c r="D773" s="9"/>
      <c r="E773" s="10"/>
      <c r="F773" s="11"/>
      <c r="G773" s="25"/>
      <c r="H773" s="26"/>
      <c r="I773" s="27"/>
      <c r="J773" s="39"/>
      <c r="K773" s="22"/>
      <c r="L773" s="11"/>
      <c r="M773" s="11"/>
      <c r="N773" s="11"/>
      <c r="O773" s="11"/>
      <c r="P773" s="11"/>
      <c r="Q773" s="23"/>
      <c r="R773" s="24"/>
      <c r="S773" s="24"/>
      <c r="T773" s="22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1"/>
      <c r="BH773" s="11"/>
      <c r="BI773" s="11"/>
      <c r="BJ773" s="11"/>
      <c r="BK773" s="11"/>
      <c r="BL773" s="11"/>
      <c r="BM773" s="11"/>
      <c r="BN773" s="11"/>
      <c r="BO773" s="11"/>
      <c r="BP773" s="11"/>
      <c r="BQ773" s="11"/>
      <c r="BR773" s="11"/>
      <c r="BS773" s="11"/>
      <c r="BT773" s="11"/>
      <c r="BU773" s="11"/>
      <c r="BV773" s="11"/>
      <c r="BW773" s="11"/>
      <c r="BX773" s="11"/>
      <c r="BY773" s="11"/>
      <c r="BZ773" s="11"/>
      <c r="CA773" s="11"/>
      <c r="CB773" s="11"/>
      <c r="CC773" s="11"/>
      <c r="CD773" s="11"/>
      <c r="CE773" s="11"/>
      <c r="CF773" s="11"/>
      <c r="CG773" s="11"/>
      <c r="CH773" s="11"/>
      <c r="CI773" s="11"/>
      <c r="CJ773" s="11"/>
      <c r="CK773" s="11"/>
      <c r="CL773" s="11"/>
      <c r="CM773" s="11"/>
      <c r="CN773" s="11"/>
      <c r="CO773" s="11"/>
      <c r="CP773" s="11"/>
      <c r="CQ773" s="11"/>
      <c r="CR773" s="11"/>
      <c r="CS773" s="11"/>
      <c r="CT773" s="11"/>
      <c r="CU773" s="104"/>
      <c r="CV773" s="11"/>
      <c r="CW773" s="11"/>
      <c r="CX773" s="11"/>
      <c r="CY773" s="11"/>
      <c r="CZ773" s="11"/>
      <c r="DA773" s="11"/>
      <c r="DB773" s="11"/>
      <c r="DC773" s="11"/>
      <c r="DD773" s="11"/>
      <c r="DE773" s="11"/>
      <c r="DF773" s="11"/>
      <c r="DG773" s="11"/>
      <c r="DH773" s="11"/>
      <c r="DI773" s="11"/>
      <c r="DJ773" s="11"/>
      <c r="DK773" s="11"/>
      <c r="DL773" s="11"/>
      <c r="DM773" s="11"/>
      <c r="DN773" s="11"/>
      <c r="DO773" s="11"/>
      <c r="DP773" s="11"/>
      <c r="DQ773" s="11"/>
    </row>
    <row r="774" spans="1:121" ht="12.75" customHeight="1">
      <c r="A774" s="8"/>
      <c r="B774" s="29"/>
      <c r="C774" s="28"/>
      <c r="D774" s="9"/>
      <c r="E774" s="10"/>
      <c r="F774" s="11"/>
      <c r="G774" s="25"/>
      <c r="H774" s="26"/>
      <c r="I774" s="27"/>
      <c r="J774" s="39"/>
      <c r="K774" s="22"/>
      <c r="L774" s="11"/>
      <c r="M774" s="11"/>
      <c r="N774" s="11"/>
      <c r="O774" s="11"/>
      <c r="P774" s="11"/>
      <c r="Q774" s="23"/>
      <c r="R774" s="24"/>
      <c r="S774" s="24"/>
      <c r="T774" s="22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1"/>
      <c r="BH774" s="11"/>
      <c r="BI774" s="11"/>
      <c r="BJ774" s="11"/>
      <c r="BK774" s="11"/>
      <c r="BL774" s="11"/>
      <c r="BM774" s="11"/>
      <c r="BN774" s="11"/>
      <c r="BO774" s="11"/>
      <c r="BP774" s="11"/>
      <c r="BQ774" s="11"/>
      <c r="BR774" s="11"/>
      <c r="BS774" s="11"/>
      <c r="BT774" s="11"/>
      <c r="BU774" s="11"/>
      <c r="BV774" s="11"/>
      <c r="BW774" s="11"/>
      <c r="BX774" s="11"/>
      <c r="BY774" s="11"/>
      <c r="BZ774" s="11"/>
      <c r="CA774" s="11"/>
      <c r="CB774" s="11"/>
      <c r="CC774" s="11"/>
      <c r="CD774" s="11"/>
      <c r="CE774" s="11"/>
      <c r="CF774" s="11"/>
      <c r="CG774" s="11"/>
      <c r="CH774" s="11"/>
      <c r="CI774" s="11"/>
      <c r="CJ774" s="11"/>
      <c r="CK774" s="11"/>
      <c r="CL774" s="11"/>
      <c r="CM774" s="11"/>
      <c r="CN774" s="11"/>
      <c r="CO774" s="11"/>
      <c r="CP774" s="11"/>
      <c r="CQ774" s="11"/>
      <c r="CR774" s="11"/>
      <c r="CS774" s="11"/>
      <c r="CT774" s="11"/>
      <c r="CU774" s="104"/>
      <c r="CV774" s="11"/>
      <c r="CW774" s="11"/>
      <c r="CX774" s="11"/>
      <c r="CY774" s="11"/>
      <c r="CZ774" s="11"/>
      <c r="DA774" s="11"/>
      <c r="DB774" s="11"/>
      <c r="DC774" s="11"/>
      <c r="DD774" s="11"/>
      <c r="DE774" s="11"/>
      <c r="DF774" s="11"/>
      <c r="DG774" s="11"/>
      <c r="DH774" s="11"/>
      <c r="DI774" s="11"/>
      <c r="DJ774" s="11"/>
      <c r="DK774" s="11"/>
      <c r="DL774" s="11"/>
      <c r="DM774" s="11"/>
      <c r="DN774" s="11"/>
      <c r="DO774" s="11"/>
      <c r="DP774" s="11"/>
      <c r="DQ774" s="11"/>
    </row>
    <row r="775" spans="1:121" ht="12.75" customHeight="1">
      <c r="A775" s="8"/>
      <c r="B775" s="29"/>
      <c r="C775" s="28"/>
      <c r="D775" s="9"/>
      <c r="E775" s="10"/>
      <c r="F775" s="11"/>
      <c r="G775" s="25"/>
      <c r="H775" s="26"/>
      <c r="I775" s="27"/>
      <c r="J775" s="39"/>
      <c r="K775" s="22"/>
      <c r="L775" s="11"/>
      <c r="M775" s="11"/>
      <c r="N775" s="11"/>
      <c r="O775" s="11"/>
      <c r="P775" s="11"/>
      <c r="Q775" s="23"/>
      <c r="R775" s="24"/>
      <c r="S775" s="24"/>
      <c r="T775" s="22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1"/>
      <c r="BH775" s="11"/>
      <c r="BI775" s="11"/>
      <c r="BJ775" s="11"/>
      <c r="BK775" s="11"/>
      <c r="BL775" s="11"/>
      <c r="BM775" s="11"/>
      <c r="BN775" s="11"/>
      <c r="BO775" s="11"/>
      <c r="BP775" s="11"/>
      <c r="BQ775" s="11"/>
      <c r="BR775" s="11"/>
      <c r="BS775" s="11"/>
      <c r="BT775" s="11"/>
      <c r="BU775" s="11"/>
      <c r="BV775" s="11"/>
      <c r="BW775" s="11"/>
      <c r="BX775" s="11"/>
      <c r="BY775" s="11"/>
      <c r="BZ775" s="11"/>
      <c r="CA775" s="11"/>
      <c r="CB775" s="11"/>
      <c r="CC775" s="11"/>
      <c r="CD775" s="11"/>
      <c r="CE775" s="11"/>
      <c r="CF775" s="11"/>
      <c r="CG775" s="11"/>
      <c r="CH775" s="11"/>
      <c r="CI775" s="11"/>
      <c r="CJ775" s="11"/>
      <c r="CK775" s="11"/>
      <c r="CL775" s="11"/>
      <c r="CM775" s="11"/>
      <c r="CN775" s="11"/>
      <c r="CO775" s="11"/>
      <c r="CP775" s="11"/>
      <c r="CQ775" s="11"/>
      <c r="CR775" s="11"/>
      <c r="CS775" s="11"/>
      <c r="CT775" s="11"/>
      <c r="CU775" s="104"/>
      <c r="CV775" s="11"/>
      <c r="CW775" s="11"/>
      <c r="CX775" s="11"/>
      <c r="CY775" s="11"/>
      <c r="CZ775" s="11"/>
      <c r="DA775" s="11"/>
      <c r="DB775" s="11"/>
      <c r="DC775" s="11"/>
      <c r="DD775" s="11"/>
      <c r="DE775" s="11"/>
      <c r="DF775" s="11"/>
      <c r="DG775" s="11"/>
      <c r="DH775" s="11"/>
      <c r="DI775" s="11"/>
      <c r="DJ775" s="11"/>
      <c r="DK775" s="11"/>
      <c r="DL775" s="11"/>
      <c r="DM775" s="11"/>
      <c r="DN775" s="11"/>
      <c r="DO775" s="11"/>
      <c r="DP775" s="11"/>
      <c r="DQ775" s="11"/>
    </row>
    <row r="776" spans="1:121" ht="12.75" customHeight="1">
      <c r="A776" s="8"/>
      <c r="B776" s="29"/>
      <c r="C776" s="28"/>
      <c r="D776" s="9"/>
      <c r="E776" s="10"/>
      <c r="F776" s="11"/>
      <c r="G776" s="25"/>
      <c r="H776" s="26"/>
      <c r="I776" s="27"/>
      <c r="J776" s="39"/>
      <c r="K776" s="22"/>
      <c r="L776" s="11"/>
      <c r="M776" s="11"/>
      <c r="N776" s="11"/>
      <c r="O776" s="11"/>
      <c r="P776" s="11"/>
      <c r="Q776" s="23"/>
      <c r="R776" s="24"/>
      <c r="S776" s="24"/>
      <c r="T776" s="22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1"/>
      <c r="BH776" s="11"/>
      <c r="BI776" s="11"/>
      <c r="BJ776" s="11"/>
      <c r="BK776" s="11"/>
      <c r="BL776" s="11"/>
      <c r="BM776" s="11"/>
      <c r="BN776" s="11"/>
      <c r="BO776" s="11"/>
      <c r="BP776" s="11"/>
      <c r="BQ776" s="11"/>
      <c r="BR776" s="11"/>
      <c r="BS776" s="11"/>
      <c r="BT776" s="11"/>
      <c r="BU776" s="11"/>
      <c r="BV776" s="11"/>
      <c r="BW776" s="11"/>
      <c r="BX776" s="11"/>
      <c r="BY776" s="11"/>
      <c r="BZ776" s="11"/>
      <c r="CA776" s="11"/>
      <c r="CB776" s="11"/>
      <c r="CC776" s="11"/>
      <c r="CD776" s="11"/>
      <c r="CE776" s="11"/>
      <c r="CF776" s="11"/>
      <c r="CG776" s="11"/>
      <c r="CH776" s="11"/>
      <c r="CI776" s="11"/>
      <c r="CJ776" s="11"/>
      <c r="CK776" s="11"/>
      <c r="CL776" s="11"/>
      <c r="CM776" s="11"/>
      <c r="CN776" s="11"/>
      <c r="CO776" s="11"/>
      <c r="CP776" s="11"/>
      <c r="CQ776" s="11"/>
      <c r="CR776" s="11"/>
      <c r="CS776" s="11"/>
      <c r="CT776" s="11"/>
      <c r="CU776" s="104"/>
      <c r="CV776" s="11"/>
      <c r="CW776" s="11"/>
      <c r="CX776" s="11"/>
      <c r="CY776" s="11"/>
      <c r="CZ776" s="11"/>
      <c r="DA776" s="11"/>
      <c r="DB776" s="11"/>
      <c r="DC776" s="11"/>
      <c r="DD776" s="11"/>
      <c r="DE776" s="11"/>
      <c r="DF776" s="11"/>
      <c r="DG776" s="11"/>
      <c r="DH776" s="11"/>
      <c r="DI776" s="11"/>
      <c r="DJ776" s="11"/>
      <c r="DK776" s="11"/>
      <c r="DL776" s="11"/>
      <c r="DM776" s="11"/>
      <c r="DN776" s="11"/>
      <c r="DO776" s="11"/>
      <c r="DP776" s="11"/>
      <c r="DQ776" s="11"/>
    </row>
    <row r="777" spans="1:121" ht="12.75" customHeight="1">
      <c r="A777" s="8"/>
      <c r="B777" s="29"/>
      <c r="C777" s="28"/>
      <c r="D777" s="9"/>
      <c r="E777" s="10"/>
      <c r="F777" s="11"/>
      <c r="G777" s="25"/>
      <c r="H777" s="26"/>
      <c r="I777" s="27"/>
      <c r="J777" s="39"/>
      <c r="K777" s="22"/>
      <c r="L777" s="11"/>
      <c r="M777" s="11"/>
      <c r="N777" s="11"/>
      <c r="O777" s="11"/>
      <c r="P777" s="11"/>
      <c r="Q777" s="23"/>
      <c r="R777" s="24"/>
      <c r="S777" s="24"/>
      <c r="T777" s="22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1"/>
      <c r="BH777" s="11"/>
      <c r="BI777" s="11"/>
      <c r="BJ777" s="11"/>
      <c r="BK777" s="11"/>
      <c r="BL777" s="11"/>
      <c r="BM777" s="11"/>
      <c r="BN777" s="11"/>
      <c r="BO777" s="11"/>
      <c r="BP777" s="11"/>
      <c r="BQ777" s="11"/>
      <c r="BR777" s="11"/>
      <c r="BS777" s="11"/>
      <c r="BT777" s="11"/>
      <c r="BU777" s="11"/>
      <c r="BV777" s="11"/>
      <c r="BW777" s="11"/>
      <c r="BX777" s="11"/>
      <c r="BY777" s="11"/>
      <c r="BZ777" s="11"/>
      <c r="CA777" s="11"/>
      <c r="CB777" s="11"/>
      <c r="CC777" s="11"/>
      <c r="CD777" s="11"/>
      <c r="CE777" s="11"/>
      <c r="CF777" s="11"/>
      <c r="CG777" s="11"/>
      <c r="CH777" s="11"/>
      <c r="CI777" s="11"/>
      <c r="CJ777" s="11"/>
      <c r="CK777" s="11"/>
      <c r="CL777" s="11"/>
      <c r="CM777" s="11"/>
      <c r="CN777" s="11"/>
      <c r="CO777" s="11"/>
      <c r="CP777" s="11"/>
      <c r="CQ777" s="11"/>
      <c r="CR777" s="11"/>
      <c r="CS777" s="11"/>
      <c r="CT777" s="11"/>
      <c r="CU777" s="104"/>
      <c r="CV777" s="11"/>
      <c r="CW777" s="11"/>
      <c r="CX777" s="11"/>
      <c r="CY777" s="11"/>
      <c r="CZ777" s="11"/>
      <c r="DA777" s="11"/>
      <c r="DB777" s="11"/>
      <c r="DC777" s="11"/>
      <c r="DD777" s="11"/>
      <c r="DE777" s="11"/>
      <c r="DF777" s="11"/>
      <c r="DG777" s="11"/>
      <c r="DH777" s="11"/>
      <c r="DI777" s="11"/>
      <c r="DJ777" s="11"/>
      <c r="DK777" s="11"/>
      <c r="DL777" s="11"/>
      <c r="DM777" s="11"/>
      <c r="DN777" s="11"/>
      <c r="DO777" s="11"/>
      <c r="DP777" s="11"/>
      <c r="DQ777" s="11"/>
    </row>
    <row r="778" spans="1:121" ht="12.75" customHeight="1">
      <c r="A778" s="8"/>
      <c r="B778" s="29"/>
      <c r="C778" s="28"/>
      <c r="D778" s="9"/>
      <c r="E778" s="10"/>
      <c r="F778" s="11"/>
      <c r="G778" s="25"/>
      <c r="H778" s="26"/>
      <c r="I778" s="27"/>
      <c r="J778" s="39"/>
      <c r="K778" s="22"/>
      <c r="L778" s="11"/>
      <c r="M778" s="11"/>
      <c r="N778" s="11"/>
      <c r="O778" s="11"/>
      <c r="P778" s="11"/>
      <c r="Q778" s="23"/>
      <c r="R778" s="24"/>
      <c r="S778" s="24"/>
      <c r="T778" s="22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1"/>
      <c r="BH778" s="11"/>
      <c r="BI778" s="11"/>
      <c r="BJ778" s="11"/>
      <c r="BK778" s="11"/>
      <c r="BL778" s="11"/>
      <c r="BM778" s="11"/>
      <c r="BN778" s="11"/>
      <c r="BO778" s="11"/>
      <c r="BP778" s="11"/>
      <c r="BQ778" s="11"/>
      <c r="BR778" s="11"/>
      <c r="BS778" s="11"/>
      <c r="BT778" s="11"/>
      <c r="BU778" s="11"/>
      <c r="BV778" s="11"/>
      <c r="BW778" s="11"/>
      <c r="BX778" s="11"/>
      <c r="BY778" s="11"/>
      <c r="BZ778" s="11"/>
      <c r="CA778" s="11"/>
      <c r="CB778" s="11"/>
      <c r="CC778" s="11"/>
      <c r="CD778" s="11"/>
      <c r="CE778" s="11"/>
      <c r="CF778" s="11"/>
      <c r="CG778" s="11"/>
      <c r="CH778" s="11"/>
      <c r="CI778" s="11"/>
      <c r="CJ778" s="11"/>
      <c r="CK778" s="11"/>
      <c r="CL778" s="11"/>
      <c r="CM778" s="11"/>
      <c r="CN778" s="11"/>
      <c r="CO778" s="11"/>
      <c r="CP778" s="11"/>
      <c r="CQ778" s="11"/>
      <c r="CR778" s="11"/>
      <c r="CS778" s="11"/>
      <c r="CT778" s="11"/>
      <c r="CU778" s="104"/>
      <c r="CV778" s="11"/>
      <c r="CW778" s="11"/>
      <c r="CX778" s="11"/>
      <c r="CY778" s="11"/>
      <c r="CZ778" s="11"/>
      <c r="DA778" s="11"/>
      <c r="DB778" s="11"/>
      <c r="DC778" s="11"/>
      <c r="DD778" s="11"/>
      <c r="DE778" s="11"/>
      <c r="DF778" s="11"/>
      <c r="DG778" s="11"/>
      <c r="DH778" s="11"/>
      <c r="DI778" s="11"/>
      <c r="DJ778" s="11"/>
      <c r="DK778" s="11"/>
      <c r="DL778" s="11"/>
      <c r="DM778" s="11"/>
      <c r="DN778" s="11"/>
      <c r="DO778" s="11"/>
      <c r="DP778" s="11"/>
      <c r="DQ778" s="11"/>
    </row>
    <row r="779" spans="1:121" ht="12.75" customHeight="1">
      <c r="A779" s="8"/>
      <c r="B779" s="29"/>
      <c r="C779" s="28"/>
      <c r="D779" s="9"/>
      <c r="E779" s="10"/>
      <c r="F779" s="11"/>
      <c r="G779" s="25"/>
      <c r="H779" s="26"/>
      <c r="I779" s="27"/>
      <c r="J779" s="39"/>
      <c r="K779" s="22"/>
      <c r="L779" s="11"/>
      <c r="M779" s="11"/>
      <c r="N779" s="11"/>
      <c r="O779" s="11"/>
      <c r="P779" s="11"/>
      <c r="Q779" s="23"/>
      <c r="R779" s="24"/>
      <c r="S779" s="24"/>
      <c r="T779" s="22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1"/>
      <c r="BH779" s="11"/>
      <c r="BI779" s="11"/>
      <c r="BJ779" s="11"/>
      <c r="BK779" s="11"/>
      <c r="BL779" s="11"/>
      <c r="BM779" s="11"/>
      <c r="BN779" s="11"/>
      <c r="BO779" s="11"/>
      <c r="BP779" s="11"/>
      <c r="BQ779" s="11"/>
      <c r="BR779" s="11"/>
      <c r="BS779" s="11"/>
      <c r="BT779" s="11"/>
      <c r="BU779" s="11"/>
      <c r="BV779" s="11"/>
      <c r="BW779" s="11"/>
      <c r="BX779" s="11"/>
      <c r="BY779" s="11"/>
      <c r="BZ779" s="11"/>
      <c r="CA779" s="11"/>
      <c r="CB779" s="11"/>
      <c r="CC779" s="11"/>
      <c r="CD779" s="11"/>
      <c r="CE779" s="11"/>
      <c r="CF779" s="11"/>
      <c r="CG779" s="11"/>
      <c r="CH779" s="11"/>
      <c r="CI779" s="11"/>
      <c r="CJ779" s="11"/>
      <c r="CK779" s="11"/>
      <c r="CL779" s="11"/>
      <c r="CM779" s="11"/>
      <c r="CN779" s="11"/>
      <c r="CO779" s="11"/>
      <c r="CP779" s="11"/>
      <c r="CQ779" s="11"/>
      <c r="CR779" s="11"/>
      <c r="CS779" s="11"/>
      <c r="CT779" s="11"/>
      <c r="CU779" s="104"/>
      <c r="CV779" s="11"/>
      <c r="CW779" s="11"/>
      <c r="CX779" s="11"/>
      <c r="CY779" s="11"/>
      <c r="CZ779" s="11"/>
      <c r="DA779" s="11"/>
      <c r="DB779" s="11"/>
      <c r="DC779" s="11"/>
      <c r="DD779" s="11"/>
      <c r="DE779" s="11"/>
      <c r="DF779" s="11"/>
      <c r="DG779" s="11"/>
      <c r="DH779" s="11"/>
      <c r="DI779" s="11"/>
      <c r="DJ779" s="11"/>
      <c r="DK779" s="11"/>
      <c r="DL779" s="11"/>
      <c r="DM779" s="11"/>
      <c r="DN779" s="11"/>
      <c r="DO779" s="11"/>
      <c r="DP779" s="11"/>
      <c r="DQ779" s="11"/>
    </row>
    <row r="780" spans="1:121" ht="12.75" customHeight="1">
      <c r="A780" s="8"/>
      <c r="B780" s="29"/>
      <c r="C780" s="28"/>
      <c r="D780" s="9"/>
      <c r="E780" s="10"/>
      <c r="F780" s="11"/>
      <c r="G780" s="25"/>
      <c r="H780" s="26"/>
      <c r="I780" s="27"/>
      <c r="J780" s="39"/>
      <c r="K780" s="22"/>
      <c r="L780" s="11"/>
      <c r="M780" s="11"/>
      <c r="N780" s="11"/>
      <c r="O780" s="11"/>
      <c r="P780" s="11"/>
      <c r="Q780" s="23"/>
      <c r="R780" s="24"/>
      <c r="S780" s="24"/>
      <c r="T780" s="22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  <c r="BJ780" s="11"/>
      <c r="BK780" s="11"/>
      <c r="BL780" s="11"/>
      <c r="BM780" s="11"/>
      <c r="BN780" s="11"/>
      <c r="BO780" s="11"/>
      <c r="BP780" s="11"/>
      <c r="BQ780" s="11"/>
      <c r="BR780" s="11"/>
      <c r="BS780" s="11"/>
      <c r="BT780" s="11"/>
      <c r="BU780" s="11"/>
      <c r="BV780" s="11"/>
      <c r="BW780" s="11"/>
      <c r="BX780" s="11"/>
      <c r="BY780" s="11"/>
      <c r="BZ780" s="11"/>
      <c r="CA780" s="11"/>
      <c r="CB780" s="11"/>
      <c r="CC780" s="11"/>
      <c r="CD780" s="11"/>
      <c r="CE780" s="11"/>
      <c r="CF780" s="11"/>
      <c r="CG780" s="11"/>
      <c r="CH780" s="11"/>
      <c r="CI780" s="11"/>
      <c r="CJ780" s="11"/>
      <c r="CK780" s="11"/>
      <c r="CL780" s="11"/>
      <c r="CM780" s="11"/>
      <c r="CN780" s="11"/>
      <c r="CO780" s="11"/>
      <c r="CP780" s="11"/>
      <c r="CQ780" s="11"/>
      <c r="CR780" s="11"/>
      <c r="CS780" s="11"/>
      <c r="CT780" s="11"/>
      <c r="CU780" s="104"/>
      <c r="CV780" s="11"/>
      <c r="CW780" s="11"/>
      <c r="CX780" s="11"/>
      <c r="CY780" s="11"/>
      <c r="CZ780" s="11"/>
      <c r="DA780" s="11"/>
      <c r="DB780" s="11"/>
      <c r="DC780" s="11"/>
      <c r="DD780" s="11"/>
      <c r="DE780" s="11"/>
      <c r="DF780" s="11"/>
      <c r="DG780" s="11"/>
      <c r="DH780" s="11"/>
      <c r="DI780" s="11"/>
      <c r="DJ780" s="11"/>
      <c r="DK780" s="11"/>
      <c r="DL780" s="11"/>
      <c r="DM780" s="11"/>
      <c r="DN780" s="11"/>
      <c r="DO780" s="11"/>
      <c r="DP780" s="11"/>
      <c r="DQ780" s="11"/>
    </row>
    <row r="781" spans="1:121" ht="12.75" customHeight="1">
      <c r="A781" s="8"/>
      <c r="B781" s="29"/>
      <c r="C781" s="28"/>
      <c r="D781" s="9"/>
      <c r="E781" s="10"/>
      <c r="F781" s="11"/>
      <c r="G781" s="25"/>
      <c r="H781" s="26"/>
      <c r="I781" s="27"/>
      <c r="J781" s="39"/>
      <c r="K781" s="22"/>
      <c r="L781" s="11"/>
      <c r="M781" s="11"/>
      <c r="N781" s="11"/>
      <c r="O781" s="11"/>
      <c r="P781" s="11"/>
      <c r="Q781" s="23"/>
      <c r="R781" s="24"/>
      <c r="S781" s="24"/>
      <c r="T781" s="22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  <c r="BN781" s="11"/>
      <c r="BO781" s="11"/>
      <c r="BP781" s="11"/>
      <c r="BQ781" s="11"/>
      <c r="BR781" s="11"/>
      <c r="BS781" s="11"/>
      <c r="BT781" s="11"/>
      <c r="BU781" s="11"/>
      <c r="BV781" s="11"/>
      <c r="BW781" s="11"/>
      <c r="BX781" s="11"/>
      <c r="BY781" s="11"/>
      <c r="BZ781" s="11"/>
      <c r="CA781" s="11"/>
      <c r="CB781" s="11"/>
      <c r="CC781" s="11"/>
      <c r="CD781" s="11"/>
      <c r="CE781" s="11"/>
      <c r="CF781" s="11"/>
      <c r="CG781" s="11"/>
      <c r="CH781" s="11"/>
      <c r="CI781" s="11"/>
      <c r="CJ781" s="11"/>
      <c r="CK781" s="11"/>
      <c r="CL781" s="11"/>
      <c r="CM781" s="11"/>
      <c r="CN781" s="11"/>
      <c r="CO781" s="11"/>
      <c r="CP781" s="11"/>
      <c r="CQ781" s="11"/>
      <c r="CR781" s="11"/>
      <c r="CS781" s="11"/>
      <c r="CT781" s="11"/>
      <c r="CU781" s="104"/>
      <c r="CV781" s="11"/>
      <c r="CW781" s="11"/>
      <c r="CX781" s="11"/>
      <c r="CY781" s="11"/>
      <c r="CZ781" s="11"/>
      <c r="DA781" s="11"/>
      <c r="DB781" s="11"/>
      <c r="DC781" s="11"/>
      <c r="DD781" s="11"/>
      <c r="DE781" s="11"/>
      <c r="DF781" s="11"/>
      <c r="DG781" s="11"/>
      <c r="DH781" s="11"/>
      <c r="DI781" s="11"/>
      <c r="DJ781" s="11"/>
      <c r="DK781" s="11"/>
      <c r="DL781" s="11"/>
      <c r="DM781" s="11"/>
      <c r="DN781" s="11"/>
      <c r="DO781" s="11"/>
      <c r="DP781" s="11"/>
      <c r="DQ781" s="11"/>
    </row>
    <row r="782" spans="1:121" ht="12.75" customHeight="1">
      <c r="A782" s="8"/>
      <c r="B782" s="29"/>
      <c r="C782" s="28"/>
      <c r="D782" s="9"/>
      <c r="E782" s="10"/>
      <c r="F782" s="11"/>
      <c r="G782" s="25"/>
      <c r="H782" s="26"/>
      <c r="I782" s="27"/>
      <c r="J782" s="39"/>
      <c r="K782" s="22"/>
      <c r="L782" s="11"/>
      <c r="M782" s="11"/>
      <c r="N782" s="11"/>
      <c r="O782" s="11"/>
      <c r="P782" s="11"/>
      <c r="Q782" s="23"/>
      <c r="R782" s="24"/>
      <c r="S782" s="24"/>
      <c r="T782" s="22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1"/>
      <c r="BH782" s="11"/>
      <c r="BI782" s="11"/>
      <c r="BJ782" s="11"/>
      <c r="BK782" s="11"/>
      <c r="BL782" s="11"/>
      <c r="BM782" s="11"/>
      <c r="BN782" s="11"/>
      <c r="BO782" s="11"/>
      <c r="BP782" s="11"/>
      <c r="BQ782" s="11"/>
      <c r="BR782" s="11"/>
      <c r="BS782" s="11"/>
      <c r="BT782" s="11"/>
      <c r="BU782" s="11"/>
      <c r="BV782" s="11"/>
      <c r="BW782" s="11"/>
      <c r="BX782" s="11"/>
      <c r="BY782" s="11"/>
      <c r="BZ782" s="11"/>
      <c r="CA782" s="11"/>
      <c r="CB782" s="11"/>
      <c r="CC782" s="11"/>
      <c r="CD782" s="11"/>
      <c r="CE782" s="11"/>
      <c r="CF782" s="11"/>
      <c r="CG782" s="11"/>
      <c r="CH782" s="11"/>
      <c r="CI782" s="11"/>
      <c r="CJ782" s="11"/>
      <c r="CK782" s="11"/>
      <c r="CL782" s="11"/>
      <c r="CM782" s="11"/>
      <c r="CN782" s="11"/>
      <c r="CO782" s="11"/>
      <c r="CP782" s="11"/>
      <c r="CQ782" s="11"/>
      <c r="CR782" s="11"/>
      <c r="CS782" s="11"/>
      <c r="CT782" s="11"/>
      <c r="CU782" s="104"/>
      <c r="CV782" s="11"/>
      <c r="CW782" s="11"/>
      <c r="CX782" s="11"/>
      <c r="CY782" s="11"/>
      <c r="CZ782" s="11"/>
      <c r="DA782" s="11"/>
      <c r="DB782" s="11"/>
      <c r="DC782" s="11"/>
      <c r="DD782" s="11"/>
      <c r="DE782" s="11"/>
      <c r="DF782" s="11"/>
      <c r="DG782" s="11"/>
      <c r="DH782" s="11"/>
      <c r="DI782" s="11"/>
      <c r="DJ782" s="11"/>
      <c r="DK782" s="11"/>
      <c r="DL782" s="11"/>
      <c r="DM782" s="11"/>
      <c r="DN782" s="11"/>
      <c r="DO782" s="11"/>
      <c r="DP782" s="11"/>
      <c r="DQ782" s="11"/>
    </row>
    <row r="783" spans="1:121" ht="12.75" customHeight="1">
      <c r="A783" s="8"/>
      <c r="B783" s="29"/>
      <c r="C783" s="28"/>
      <c r="D783" s="9"/>
      <c r="E783" s="10"/>
      <c r="F783" s="11"/>
      <c r="G783" s="25"/>
      <c r="H783" s="26"/>
      <c r="I783" s="27"/>
      <c r="J783" s="39"/>
      <c r="K783" s="22"/>
      <c r="L783" s="11"/>
      <c r="M783" s="11"/>
      <c r="N783" s="11"/>
      <c r="O783" s="11"/>
      <c r="P783" s="11"/>
      <c r="Q783" s="23"/>
      <c r="R783" s="24"/>
      <c r="S783" s="24"/>
      <c r="T783" s="22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1"/>
      <c r="BH783" s="11"/>
      <c r="BI783" s="11"/>
      <c r="BJ783" s="11"/>
      <c r="BK783" s="11"/>
      <c r="BL783" s="11"/>
      <c r="BM783" s="11"/>
      <c r="BN783" s="11"/>
      <c r="BO783" s="11"/>
      <c r="BP783" s="11"/>
      <c r="BQ783" s="11"/>
      <c r="BR783" s="11"/>
      <c r="BS783" s="11"/>
      <c r="BT783" s="11"/>
      <c r="BU783" s="11"/>
      <c r="BV783" s="11"/>
      <c r="BW783" s="11"/>
      <c r="BX783" s="11"/>
      <c r="BY783" s="11"/>
      <c r="BZ783" s="11"/>
      <c r="CA783" s="11"/>
      <c r="CB783" s="11"/>
      <c r="CC783" s="11"/>
      <c r="CD783" s="11"/>
      <c r="CE783" s="11"/>
      <c r="CF783" s="11"/>
      <c r="CG783" s="11"/>
      <c r="CH783" s="11"/>
      <c r="CI783" s="11"/>
      <c r="CJ783" s="11"/>
      <c r="CK783" s="11"/>
      <c r="CL783" s="11"/>
      <c r="CM783" s="11"/>
      <c r="CN783" s="11"/>
      <c r="CO783" s="11"/>
      <c r="CP783" s="11"/>
      <c r="CQ783" s="11"/>
      <c r="CR783" s="11"/>
      <c r="CS783" s="11"/>
      <c r="CT783" s="11"/>
      <c r="CU783" s="104"/>
      <c r="CV783" s="11"/>
      <c r="CW783" s="11"/>
      <c r="CX783" s="11"/>
      <c r="CY783" s="11"/>
      <c r="CZ783" s="11"/>
      <c r="DA783" s="11"/>
      <c r="DB783" s="11"/>
      <c r="DC783" s="11"/>
      <c r="DD783" s="11"/>
      <c r="DE783" s="11"/>
      <c r="DF783" s="11"/>
      <c r="DG783" s="11"/>
      <c r="DH783" s="11"/>
      <c r="DI783" s="11"/>
      <c r="DJ783" s="11"/>
      <c r="DK783" s="11"/>
      <c r="DL783" s="11"/>
      <c r="DM783" s="11"/>
      <c r="DN783" s="11"/>
      <c r="DO783" s="11"/>
      <c r="DP783" s="11"/>
      <c r="DQ783" s="11"/>
    </row>
    <row r="784" spans="1:121" ht="12.75" customHeight="1">
      <c r="A784" s="8"/>
      <c r="B784" s="29"/>
      <c r="C784" s="28"/>
      <c r="D784" s="9"/>
      <c r="E784" s="10"/>
      <c r="F784" s="11"/>
      <c r="G784" s="25"/>
      <c r="H784" s="26"/>
      <c r="I784" s="27"/>
      <c r="J784" s="39"/>
      <c r="K784" s="22"/>
      <c r="L784" s="11"/>
      <c r="M784" s="11"/>
      <c r="N784" s="11"/>
      <c r="O784" s="11"/>
      <c r="P784" s="11"/>
      <c r="Q784" s="23"/>
      <c r="R784" s="24"/>
      <c r="S784" s="24"/>
      <c r="T784" s="22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1"/>
      <c r="BH784" s="11"/>
      <c r="BI784" s="11"/>
      <c r="BJ784" s="11"/>
      <c r="BK784" s="11"/>
      <c r="BL784" s="11"/>
      <c r="BM784" s="11"/>
      <c r="BN784" s="11"/>
      <c r="BO784" s="11"/>
      <c r="BP784" s="11"/>
      <c r="BQ784" s="11"/>
      <c r="BR784" s="11"/>
      <c r="BS784" s="11"/>
      <c r="BT784" s="11"/>
      <c r="BU784" s="11"/>
      <c r="BV784" s="11"/>
      <c r="BW784" s="11"/>
      <c r="BX784" s="11"/>
      <c r="BY784" s="11"/>
      <c r="BZ784" s="11"/>
      <c r="CA784" s="11"/>
      <c r="CB784" s="11"/>
      <c r="CC784" s="11"/>
      <c r="CD784" s="11"/>
      <c r="CE784" s="11"/>
      <c r="CF784" s="11"/>
      <c r="CG784" s="11"/>
      <c r="CH784" s="11"/>
      <c r="CI784" s="11"/>
      <c r="CJ784" s="11"/>
      <c r="CK784" s="11"/>
      <c r="CL784" s="11"/>
      <c r="CM784" s="11"/>
      <c r="CN784" s="11"/>
      <c r="CO784" s="11"/>
      <c r="CP784" s="11"/>
      <c r="CQ784" s="11"/>
      <c r="CR784" s="11"/>
      <c r="CS784" s="11"/>
      <c r="CT784" s="11"/>
      <c r="CU784" s="104"/>
      <c r="CV784" s="11"/>
      <c r="CW784" s="11"/>
      <c r="CX784" s="11"/>
      <c r="CY784" s="11"/>
      <c r="CZ784" s="11"/>
      <c r="DA784" s="11"/>
      <c r="DB784" s="11"/>
      <c r="DC784" s="11"/>
      <c r="DD784" s="11"/>
      <c r="DE784" s="11"/>
      <c r="DF784" s="11"/>
      <c r="DG784" s="11"/>
      <c r="DH784" s="11"/>
      <c r="DI784" s="11"/>
      <c r="DJ784" s="11"/>
      <c r="DK784" s="11"/>
      <c r="DL784" s="11"/>
      <c r="DM784" s="11"/>
      <c r="DN784" s="11"/>
      <c r="DO784" s="11"/>
      <c r="DP784" s="11"/>
      <c r="DQ784" s="11"/>
    </row>
    <row r="785" spans="1:121" ht="12.75" customHeight="1">
      <c r="A785" s="8"/>
      <c r="B785" s="29"/>
      <c r="C785" s="28"/>
      <c r="D785" s="9"/>
      <c r="E785" s="10"/>
      <c r="F785" s="11"/>
      <c r="G785" s="25"/>
      <c r="H785" s="26"/>
      <c r="I785" s="27"/>
      <c r="J785" s="39"/>
      <c r="K785" s="22"/>
      <c r="L785" s="11"/>
      <c r="M785" s="11"/>
      <c r="N785" s="11"/>
      <c r="O785" s="11"/>
      <c r="P785" s="11"/>
      <c r="Q785" s="23"/>
      <c r="R785" s="24"/>
      <c r="S785" s="24"/>
      <c r="T785" s="22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1"/>
      <c r="BH785" s="11"/>
      <c r="BI785" s="11"/>
      <c r="BJ785" s="11"/>
      <c r="BK785" s="11"/>
      <c r="BL785" s="11"/>
      <c r="BM785" s="11"/>
      <c r="BN785" s="11"/>
      <c r="BO785" s="11"/>
      <c r="BP785" s="11"/>
      <c r="BQ785" s="11"/>
      <c r="BR785" s="11"/>
      <c r="BS785" s="11"/>
      <c r="BT785" s="11"/>
      <c r="BU785" s="11"/>
      <c r="BV785" s="11"/>
      <c r="BW785" s="11"/>
      <c r="BX785" s="11"/>
      <c r="BY785" s="11"/>
      <c r="BZ785" s="11"/>
      <c r="CA785" s="11"/>
      <c r="CB785" s="11"/>
      <c r="CC785" s="11"/>
      <c r="CD785" s="11"/>
      <c r="CE785" s="11"/>
      <c r="CF785" s="11"/>
      <c r="CG785" s="11"/>
      <c r="CH785" s="11"/>
      <c r="CI785" s="11"/>
      <c r="CJ785" s="11"/>
      <c r="CK785" s="11"/>
      <c r="CL785" s="11"/>
      <c r="CM785" s="11"/>
      <c r="CN785" s="11"/>
      <c r="CO785" s="11"/>
      <c r="CP785" s="11"/>
      <c r="CQ785" s="11"/>
      <c r="CR785" s="11"/>
      <c r="CS785" s="11"/>
      <c r="CT785" s="11"/>
      <c r="CU785" s="104"/>
      <c r="CV785" s="11"/>
      <c r="CW785" s="11"/>
      <c r="CX785" s="11"/>
      <c r="CY785" s="11"/>
      <c r="CZ785" s="11"/>
      <c r="DA785" s="11"/>
      <c r="DB785" s="11"/>
      <c r="DC785" s="11"/>
      <c r="DD785" s="11"/>
      <c r="DE785" s="11"/>
      <c r="DF785" s="11"/>
      <c r="DG785" s="11"/>
      <c r="DH785" s="11"/>
      <c r="DI785" s="11"/>
      <c r="DJ785" s="11"/>
      <c r="DK785" s="11"/>
      <c r="DL785" s="11"/>
      <c r="DM785" s="11"/>
      <c r="DN785" s="11"/>
      <c r="DO785" s="11"/>
      <c r="DP785" s="11"/>
      <c r="DQ785" s="11"/>
    </row>
    <row r="786" spans="1:121" ht="12.75" customHeight="1">
      <c r="A786" s="8"/>
      <c r="B786" s="29"/>
      <c r="C786" s="28"/>
      <c r="D786" s="9"/>
      <c r="E786" s="10"/>
      <c r="F786" s="11"/>
      <c r="G786" s="25"/>
      <c r="H786" s="26"/>
      <c r="I786" s="27"/>
      <c r="J786" s="39"/>
      <c r="K786" s="22"/>
      <c r="L786" s="11"/>
      <c r="M786" s="11"/>
      <c r="N786" s="11"/>
      <c r="O786" s="11"/>
      <c r="P786" s="11"/>
      <c r="Q786" s="23"/>
      <c r="R786" s="24"/>
      <c r="S786" s="24"/>
      <c r="T786" s="22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1"/>
      <c r="BH786" s="11"/>
      <c r="BI786" s="11"/>
      <c r="BJ786" s="11"/>
      <c r="BK786" s="11"/>
      <c r="BL786" s="11"/>
      <c r="BM786" s="11"/>
      <c r="BN786" s="11"/>
      <c r="BO786" s="11"/>
      <c r="BP786" s="11"/>
      <c r="BQ786" s="11"/>
      <c r="BR786" s="11"/>
      <c r="BS786" s="11"/>
      <c r="BT786" s="11"/>
      <c r="BU786" s="11"/>
      <c r="BV786" s="11"/>
      <c r="BW786" s="11"/>
      <c r="BX786" s="11"/>
      <c r="BY786" s="11"/>
      <c r="BZ786" s="11"/>
      <c r="CA786" s="11"/>
      <c r="CB786" s="11"/>
      <c r="CC786" s="11"/>
      <c r="CD786" s="11"/>
      <c r="CE786" s="11"/>
      <c r="CF786" s="11"/>
      <c r="CG786" s="11"/>
      <c r="CH786" s="11"/>
      <c r="CI786" s="11"/>
      <c r="CJ786" s="11"/>
      <c r="CK786" s="11"/>
      <c r="CL786" s="11"/>
      <c r="CM786" s="11"/>
      <c r="CN786" s="11"/>
      <c r="CO786" s="11"/>
      <c r="CP786" s="11"/>
      <c r="CQ786" s="11"/>
      <c r="CR786" s="11"/>
      <c r="CS786" s="11"/>
      <c r="CT786" s="11"/>
      <c r="CU786" s="104"/>
      <c r="CV786" s="11"/>
      <c r="CW786" s="11"/>
      <c r="CX786" s="11"/>
      <c r="CY786" s="11"/>
      <c r="CZ786" s="11"/>
      <c r="DA786" s="11"/>
      <c r="DB786" s="11"/>
      <c r="DC786" s="11"/>
      <c r="DD786" s="11"/>
      <c r="DE786" s="11"/>
      <c r="DF786" s="11"/>
      <c r="DG786" s="11"/>
      <c r="DH786" s="11"/>
      <c r="DI786" s="11"/>
      <c r="DJ786" s="11"/>
      <c r="DK786" s="11"/>
      <c r="DL786" s="11"/>
      <c r="DM786" s="11"/>
      <c r="DN786" s="11"/>
      <c r="DO786" s="11"/>
      <c r="DP786" s="11"/>
      <c r="DQ786" s="11"/>
    </row>
    <row r="787" spans="1:121" ht="12.75" customHeight="1">
      <c r="A787" s="8"/>
      <c r="B787" s="29"/>
      <c r="C787" s="28"/>
      <c r="D787" s="9"/>
      <c r="E787" s="10"/>
      <c r="F787" s="11"/>
      <c r="G787" s="25"/>
      <c r="H787" s="26"/>
      <c r="I787" s="27"/>
      <c r="J787" s="39"/>
      <c r="K787" s="22"/>
      <c r="L787" s="11"/>
      <c r="M787" s="11"/>
      <c r="N787" s="11"/>
      <c r="O787" s="11"/>
      <c r="P787" s="11"/>
      <c r="Q787" s="23"/>
      <c r="R787" s="24"/>
      <c r="S787" s="24"/>
      <c r="T787" s="22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1"/>
      <c r="BH787" s="11"/>
      <c r="BI787" s="11"/>
      <c r="BJ787" s="11"/>
      <c r="BK787" s="11"/>
      <c r="BL787" s="11"/>
      <c r="BM787" s="11"/>
      <c r="BN787" s="11"/>
      <c r="BO787" s="11"/>
      <c r="BP787" s="11"/>
      <c r="BQ787" s="11"/>
      <c r="BR787" s="11"/>
      <c r="BS787" s="11"/>
      <c r="BT787" s="11"/>
      <c r="BU787" s="11"/>
      <c r="BV787" s="11"/>
      <c r="BW787" s="11"/>
      <c r="BX787" s="11"/>
      <c r="BY787" s="11"/>
      <c r="BZ787" s="11"/>
      <c r="CA787" s="11"/>
      <c r="CB787" s="11"/>
      <c r="CC787" s="11"/>
      <c r="CD787" s="11"/>
      <c r="CE787" s="11"/>
      <c r="CF787" s="11"/>
      <c r="CG787" s="11"/>
      <c r="CH787" s="11"/>
      <c r="CI787" s="11"/>
      <c r="CJ787" s="11"/>
      <c r="CK787" s="11"/>
      <c r="CL787" s="11"/>
      <c r="CM787" s="11"/>
      <c r="CN787" s="11"/>
      <c r="CO787" s="11"/>
      <c r="CP787" s="11"/>
      <c r="CQ787" s="11"/>
      <c r="CR787" s="11"/>
      <c r="CS787" s="11"/>
      <c r="CT787" s="11"/>
      <c r="CU787" s="104"/>
      <c r="CV787" s="11"/>
      <c r="CW787" s="11"/>
      <c r="CX787" s="11"/>
      <c r="CY787" s="11"/>
      <c r="CZ787" s="11"/>
      <c r="DA787" s="11"/>
      <c r="DB787" s="11"/>
      <c r="DC787" s="11"/>
      <c r="DD787" s="11"/>
      <c r="DE787" s="11"/>
      <c r="DF787" s="11"/>
      <c r="DG787" s="11"/>
      <c r="DH787" s="11"/>
      <c r="DI787" s="11"/>
      <c r="DJ787" s="11"/>
      <c r="DK787" s="11"/>
      <c r="DL787" s="11"/>
      <c r="DM787" s="11"/>
      <c r="DN787" s="11"/>
      <c r="DO787" s="11"/>
      <c r="DP787" s="11"/>
      <c r="DQ787" s="11"/>
    </row>
    <row r="788" spans="1:121" ht="12.75" customHeight="1">
      <c r="A788" s="8"/>
      <c r="B788" s="29"/>
      <c r="C788" s="28"/>
      <c r="D788" s="9"/>
      <c r="E788" s="10"/>
      <c r="F788" s="11"/>
      <c r="G788" s="25"/>
      <c r="H788" s="26"/>
      <c r="I788" s="27"/>
      <c r="J788" s="39"/>
      <c r="K788" s="22"/>
      <c r="L788" s="11"/>
      <c r="M788" s="11"/>
      <c r="N788" s="11"/>
      <c r="O788" s="11"/>
      <c r="P788" s="11"/>
      <c r="Q788" s="23"/>
      <c r="R788" s="24"/>
      <c r="S788" s="24"/>
      <c r="T788" s="22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1"/>
      <c r="BH788" s="11"/>
      <c r="BI788" s="11"/>
      <c r="BJ788" s="11"/>
      <c r="BK788" s="11"/>
      <c r="BL788" s="11"/>
      <c r="BM788" s="11"/>
      <c r="BN788" s="11"/>
      <c r="BO788" s="11"/>
      <c r="BP788" s="11"/>
      <c r="BQ788" s="11"/>
      <c r="BR788" s="11"/>
      <c r="BS788" s="11"/>
      <c r="BT788" s="11"/>
      <c r="BU788" s="11"/>
      <c r="BV788" s="11"/>
      <c r="BW788" s="11"/>
      <c r="BX788" s="11"/>
      <c r="BY788" s="11"/>
      <c r="BZ788" s="11"/>
      <c r="CA788" s="11"/>
      <c r="CB788" s="11"/>
      <c r="CC788" s="11"/>
      <c r="CD788" s="11"/>
      <c r="CE788" s="11"/>
      <c r="CF788" s="11"/>
      <c r="CG788" s="11"/>
      <c r="CH788" s="11"/>
      <c r="CI788" s="11"/>
      <c r="CJ788" s="11"/>
      <c r="CK788" s="11"/>
      <c r="CL788" s="11"/>
      <c r="CM788" s="11"/>
      <c r="CN788" s="11"/>
      <c r="CO788" s="11"/>
      <c r="CP788" s="11"/>
      <c r="CQ788" s="11"/>
      <c r="CR788" s="11"/>
      <c r="CS788" s="11"/>
      <c r="CT788" s="11"/>
      <c r="CU788" s="104"/>
      <c r="CV788" s="11"/>
      <c r="CW788" s="11"/>
      <c r="CX788" s="11"/>
      <c r="CY788" s="11"/>
      <c r="CZ788" s="11"/>
      <c r="DA788" s="11"/>
      <c r="DB788" s="11"/>
      <c r="DC788" s="11"/>
      <c r="DD788" s="11"/>
      <c r="DE788" s="11"/>
      <c r="DF788" s="11"/>
      <c r="DG788" s="11"/>
      <c r="DH788" s="11"/>
      <c r="DI788" s="11"/>
      <c r="DJ788" s="11"/>
      <c r="DK788" s="11"/>
      <c r="DL788" s="11"/>
      <c r="DM788" s="11"/>
      <c r="DN788" s="11"/>
      <c r="DO788" s="11"/>
      <c r="DP788" s="11"/>
      <c r="DQ788" s="11"/>
    </row>
    <row r="789" spans="1:121" ht="12.75" customHeight="1">
      <c r="A789" s="8"/>
      <c r="B789" s="29"/>
      <c r="C789" s="28"/>
      <c r="D789" s="9"/>
      <c r="E789" s="10"/>
      <c r="F789" s="11"/>
      <c r="G789" s="25"/>
      <c r="H789" s="26"/>
      <c r="I789" s="27"/>
      <c r="J789" s="39"/>
      <c r="K789" s="22"/>
      <c r="L789" s="11"/>
      <c r="M789" s="11"/>
      <c r="N789" s="11"/>
      <c r="O789" s="11"/>
      <c r="P789" s="11"/>
      <c r="Q789" s="23"/>
      <c r="R789" s="24"/>
      <c r="S789" s="24"/>
      <c r="T789" s="22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1"/>
      <c r="BH789" s="11"/>
      <c r="BI789" s="11"/>
      <c r="BJ789" s="11"/>
      <c r="BK789" s="11"/>
      <c r="BL789" s="11"/>
      <c r="BM789" s="11"/>
      <c r="BN789" s="11"/>
      <c r="BO789" s="11"/>
      <c r="BP789" s="11"/>
      <c r="BQ789" s="11"/>
      <c r="BR789" s="11"/>
      <c r="BS789" s="11"/>
      <c r="BT789" s="11"/>
      <c r="BU789" s="11"/>
      <c r="BV789" s="11"/>
      <c r="BW789" s="11"/>
      <c r="BX789" s="11"/>
      <c r="BY789" s="11"/>
      <c r="BZ789" s="11"/>
      <c r="CA789" s="11"/>
      <c r="CB789" s="11"/>
      <c r="CC789" s="11"/>
      <c r="CD789" s="11"/>
      <c r="CE789" s="11"/>
      <c r="CF789" s="11"/>
      <c r="CG789" s="11"/>
      <c r="CH789" s="11"/>
      <c r="CI789" s="11"/>
      <c r="CJ789" s="11"/>
      <c r="CK789" s="11"/>
      <c r="CL789" s="11"/>
      <c r="CM789" s="11"/>
      <c r="CN789" s="11"/>
      <c r="CO789" s="11"/>
      <c r="CP789" s="11"/>
      <c r="CQ789" s="11"/>
      <c r="CR789" s="11"/>
      <c r="CS789" s="11"/>
      <c r="CT789" s="11"/>
      <c r="CU789" s="104"/>
      <c r="CV789" s="11"/>
      <c r="CW789" s="11"/>
      <c r="CX789" s="11"/>
      <c r="CY789" s="11"/>
      <c r="CZ789" s="11"/>
      <c r="DA789" s="11"/>
      <c r="DB789" s="11"/>
      <c r="DC789" s="11"/>
      <c r="DD789" s="11"/>
      <c r="DE789" s="11"/>
      <c r="DF789" s="11"/>
      <c r="DG789" s="11"/>
      <c r="DH789" s="11"/>
      <c r="DI789" s="11"/>
      <c r="DJ789" s="11"/>
      <c r="DK789" s="11"/>
      <c r="DL789" s="11"/>
      <c r="DM789" s="11"/>
      <c r="DN789" s="11"/>
      <c r="DO789" s="11"/>
      <c r="DP789" s="11"/>
      <c r="DQ789" s="11"/>
    </row>
    <row r="790" spans="1:121" ht="12.75" customHeight="1">
      <c r="A790" s="8"/>
      <c r="B790" s="29"/>
      <c r="C790" s="28"/>
      <c r="D790" s="9"/>
      <c r="E790" s="10"/>
      <c r="F790" s="11"/>
      <c r="G790" s="25"/>
      <c r="H790" s="26"/>
      <c r="I790" s="27"/>
      <c r="J790" s="39"/>
      <c r="K790" s="22"/>
      <c r="L790" s="11"/>
      <c r="M790" s="11"/>
      <c r="N790" s="11"/>
      <c r="O790" s="11"/>
      <c r="P790" s="11"/>
      <c r="Q790" s="23"/>
      <c r="R790" s="24"/>
      <c r="S790" s="24"/>
      <c r="T790" s="22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1"/>
      <c r="BH790" s="11"/>
      <c r="BI790" s="11"/>
      <c r="BJ790" s="11"/>
      <c r="BK790" s="11"/>
      <c r="BL790" s="11"/>
      <c r="BM790" s="11"/>
      <c r="BN790" s="11"/>
      <c r="BO790" s="11"/>
      <c r="BP790" s="11"/>
      <c r="BQ790" s="11"/>
      <c r="BR790" s="11"/>
      <c r="BS790" s="11"/>
      <c r="BT790" s="11"/>
      <c r="BU790" s="11"/>
      <c r="BV790" s="11"/>
      <c r="BW790" s="11"/>
      <c r="BX790" s="11"/>
      <c r="BY790" s="11"/>
      <c r="BZ790" s="11"/>
      <c r="CA790" s="11"/>
      <c r="CB790" s="11"/>
      <c r="CC790" s="11"/>
      <c r="CD790" s="11"/>
      <c r="CE790" s="11"/>
      <c r="CF790" s="11"/>
      <c r="CG790" s="11"/>
      <c r="CH790" s="11"/>
      <c r="CI790" s="11"/>
      <c r="CJ790" s="11"/>
      <c r="CK790" s="11"/>
      <c r="CL790" s="11"/>
      <c r="CM790" s="11"/>
      <c r="CN790" s="11"/>
      <c r="CO790" s="11"/>
      <c r="CP790" s="11"/>
      <c r="CQ790" s="11"/>
      <c r="CR790" s="11"/>
      <c r="CS790" s="11"/>
      <c r="CT790" s="11"/>
      <c r="CU790" s="104"/>
      <c r="CV790" s="11"/>
      <c r="CW790" s="11"/>
      <c r="CX790" s="11"/>
      <c r="CY790" s="11"/>
      <c r="CZ790" s="11"/>
      <c r="DA790" s="11"/>
      <c r="DB790" s="11"/>
      <c r="DC790" s="11"/>
      <c r="DD790" s="11"/>
      <c r="DE790" s="11"/>
      <c r="DF790" s="11"/>
      <c r="DG790" s="11"/>
      <c r="DH790" s="11"/>
      <c r="DI790" s="11"/>
      <c r="DJ790" s="11"/>
      <c r="DK790" s="11"/>
      <c r="DL790" s="11"/>
      <c r="DM790" s="11"/>
      <c r="DN790" s="11"/>
      <c r="DO790" s="11"/>
      <c r="DP790" s="11"/>
      <c r="DQ790" s="11"/>
    </row>
    <row r="791" spans="1:121" ht="12.75" customHeight="1">
      <c r="A791" s="8"/>
      <c r="B791" s="29"/>
      <c r="C791" s="28"/>
      <c r="D791" s="9"/>
      <c r="E791" s="10"/>
      <c r="F791" s="11"/>
      <c r="G791" s="25"/>
      <c r="H791" s="26"/>
      <c r="I791" s="27"/>
      <c r="J791" s="39"/>
      <c r="K791" s="22"/>
      <c r="L791" s="11"/>
      <c r="M791" s="11"/>
      <c r="N791" s="11"/>
      <c r="O791" s="11"/>
      <c r="P791" s="11"/>
      <c r="Q791" s="23"/>
      <c r="R791" s="24"/>
      <c r="S791" s="24"/>
      <c r="T791" s="22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1"/>
      <c r="BH791" s="11"/>
      <c r="BI791" s="11"/>
      <c r="BJ791" s="11"/>
      <c r="BK791" s="11"/>
      <c r="BL791" s="11"/>
      <c r="BM791" s="11"/>
      <c r="BN791" s="11"/>
      <c r="BO791" s="11"/>
      <c r="BP791" s="11"/>
      <c r="BQ791" s="11"/>
      <c r="BR791" s="11"/>
      <c r="BS791" s="11"/>
      <c r="BT791" s="11"/>
      <c r="BU791" s="11"/>
      <c r="BV791" s="11"/>
      <c r="BW791" s="11"/>
      <c r="BX791" s="11"/>
      <c r="BY791" s="11"/>
      <c r="BZ791" s="11"/>
      <c r="CA791" s="11"/>
      <c r="CB791" s="11"/>
      <c r="CC791" s="11"/>
      <c r="CD791" s="11"/>
      <c r="CE791" s="11"/>
      <c r="CF791" s="11"/>
      <c r="CG791" s="11"/>
      <c r="CH791" s="11"/>
      <c r="CI791" s="11"/>
      <c r="CJ791" s="11"/>
      <c r="CK791" s="11"/>
      <c r="CL791" s="11"/>
      <c r="CM791" s="11"/>
      <c r="CN791" s="11"/>
      <c r="CO791" s="11"/>
      <c r="CP791" s="11"/>
      <c r="CQ791" s="11"/>
      <c r="CR791" s="11"/>
      <c r="CS791" s="11"/>
      <c r="CT791" s="11"/>
      <c r="CU791" s="104"/>
      <c r="CV791" s="11"/>
      <c r="CW791" s="11"/>
      <c r="CX791" s="11"/>
      <c r="CY791" s="11"/>
      <c r="CZ791" s="11"/>
      <c r="DA791" s="11"/>
      <c r="DB791" s="11"/>
      <c r="DC791" s="11"/>
      <c r="DD791" s="11"/>
      <c r="DE791" s="11"/>
      <c r="DF791" s="11"/>
      <c r="DG791" s="11"/>
      <c r="DH791" s="11"/>
      <c r="DI791" s="11"/>
      <c r="DJ791" s="11"/>
      <c r="DK791" s="11"/>
      <c r="DL791" s="11"/>
      <c r="DM791" s="11"/>
      <c r="DN791" s="11"/>
      <c r="DO791" s="11"/>
      <c r="DP791" s="11"/>
      <c r="DQ791" s="11"/>
    </row>
    <row r="792" spans="1:121" ht="12.75" customHeight="1">
      <c r="A792" s="8"/>
      <c r="B792" s="29"/>
      <c r="C792" s="28"/>
      <c r="D792" s="9"/>
      <c r="E792" s="10"/>
      <c r="F792" s="11"/>
      <c r="G792" s="25"/>
      <c r="H792" s="26"/>
      <c r="I792" s="27"/>
      <c r="J792" s="39"/>
      <c r="K792" s="22"/>
      <c r="L792" s="11"/>
      <c r="M792" s="11"/>
      <c r="N792" s="11"/>
      <c r="O792" s="11"/>
      <c r="P792" s="11"/>
      <c r="Q792" s="23"/>
      <c r="R792" s="24"/>
      <c r="S792" s="24"/>
      <c r="T792" s="22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1"/>
      <c r="BH792" s="11"/>
      <c r="BI792" s="11"/>
      <c r="BJ792" s="11"/>
      <c r="BK792" s="11"/>
      <c r="BL792" s="11"/>
      <c r="BM792" s="11"/>
      <c r="BN792" s="11"/>
      <c r="BO792" s="11"/>
      <c r="BP792" s="11"/>
      <c r="BQ792" s="11"/>
      <c r="BR792" s="11"/>
      <c r="BS792" s="11"/>
      <c r="BT792" s="11"/>
      <c r="BU792" s="11"/>
      <c r="BV792" s="11"/>
      <c r="BW792" s="11"/>
      <c r="BX792" s="11"/>
      <c r="BY792" s="11"/>
      <c r="BZ792" s="11"/>
      <c r="CA792" s="11"/>
      <c r="CB792" s="11"/>
      <c r="CC792" s="11"/>
      <c r="CD792" s="11"/>
      <c r="CE792" s="11"/>
      <c r="CF792" s="11"/>
      <c r="CG792" s="11"/>
      <c r="CH792" s="11"/>
      <c r="CI792" s="11"/>
      <c r="CJ792" s="11"/>
      <c r="CK792" s="11"/>
      <c r="CL792" s="11"/>
      <c r="CM792" s="11"/>
      <c r="CN792" s="11"/>
      <c r="CO792" s="11"/>
      <c r="CP792" s="11"/>
      <c r="CQ792" s="11"/>
      <c r="CR792" s="11"/>
      <c r="CS792" s="11"/>
      <c r="CT792" s="11"/>
      <c r="CU792" s="104"/>
      <c r="CV792" s="11"/>
      <c r="CW792" s="11"/>
      <c r="CX792" s="11"/>
      <c r="CY792" s="11"/>
      <c r="CZ792" s="11"/>
      <c r="DA792" s="11"/>
      <c r="DB792" s="11"/>
      <c r="DC792" s="11"/>
      <c r="DD792" s="11"/>
      <c r="DE792" s="11"/>
      <c r="DF792" s="11"/>
      <c r="DG792" s="11"/>
      <c r="DH792" s="11"/>
      <c r="DI792" s="11"/>
      <c r="DJ792" s="11"/>
      <c r="DK792" s="11"/>
      <c r="DL792" s="11"/>
      <c r="DM792" s="11"/>
      <c r="DN792" s="11"/>
      <c r="DO792" s="11"/>
      <c r="DP792" s="11"/>
      <c r="DQ792" s="11"/>
    </row>
    <row r="793" spans="1:121" ht="12.75" customHeight="1">
      <c r="A793" s="8"/>
      <c r="B793" s="29"/>
      <c r="C793" s="28"/>
      <c r="D793" s="9"/>
      <c r="E793" s="10"/>
      <c r="F793" s="11"/>
      <c r="G793" s="25"/>
      <c r="H793" s="26"/>
      <c r="I793" s="27"/>
      <c r="J793" s="39"/>
      <c r="K793" s="22"/>
      <c r="L793" s="11"/>
      <c r="M793" s="11"/>
      <c r="N793" s="11"/>
      <c r="O793" s="11"/>
      <c r="P793" s="11"/>
      <c r="Q793" s="23"/>
      <c r="R793" s="24"/>
      <c r="S793" s="24"/>
      <c r="T793" s="22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1"/>
      <c r="BH793" s="11"/>
      <c r="BI793" s="11"/>
      <c r="BJ793" s="11"/>
      <c r="BK793" s="11"/>
      <c r="BL793" s="11"/>
      <c r="BM793" s="11"/>
      <c r="BN793" s="11"/>
      <c r="BO793" s="11"/>
      <c r="BP793" s="11"/>
      <c r="BQ793" s="11"/>
      <c r="BR793" s="11"/>
      <c r="BS793" s="11"/>
      <c r="BT793" s="11"/>
      <c r="BU793" s="11"/>
      <c r="BV793" s="11"/>
      <c r="BW793" s="11"/>
      <c r="BX793" s="11"/>
      <c r="BY793" s="11"/>
      <c r="BZ793" s="11"/>
      <c r="CA793" s="11"/>
      <c r="CB793" s="11"/>
      <c r="CC793" s="11"/>
      <c r="CD793" s="11"/>
      <c r="CE793" s="11"/>
      <c r="CF793" s="11"/>
      <c r="CG793" s="11"/>
      <c r="CH793" s="11"/>
      <c r="CI793" s="11"/>
      <c r="CJ793" s="11"/>
      <c r="CK793" s="11"/>
      <c r="CL793" s="11"/>
      <c r="CM793" s="11"/>
      <c r="CN793" s="11"/>
      <c r="CO793" s="11"/>
      <c r="CP793" s="11"/>
      <c r="CQ793" s="11"/>
      <c r="CR793" s="11"/>
      <c r="CS793" s="11"/>
      <c r="CT793" s="11"/>
      <c r="CU793" s="104"/>
      <c r="CV793" s="11"/>
      <c r="CW793" s="11"/>
      <c r="CX793" s="11"/>
      <c r="CY793" s="11"/>
      <c r="CZ793" s="11"/>
      <c r="DA793" s="11"/>
      <c r="DB793" s="11"/>
      <c r="DC793" s="11"/>
      <c r="DD793" s="11"/>
      <c r="DE793" s="11"/>
      <c r="DF793" s="11"/>
      <c r="DG793" s="11"/>
      <c r="DH793" s="11"/>
      <c r="DI793" s="11"/>
      <c r="DJ793" s="11"/>
      <c r="DK793" s="11"/>
      <c r="DL793" s="11"/>
      <c r="DM793" s="11"/>
      <c r="DN793" s="11"/>
      <c r="DO793" s="11"/>
      <c r="DP793" s="11"/>
      <c r="DQ793" s="11"/>
    </row>
    <row r="794" spans="1:121" ht="12.75" customHeight="1">
      <c r="A794" s="8"/>
      <c r="B794" s="29"/>
      <c r="C794" s="28"/>
      <c r="D794" s="9"/>
      <c r="E794" s="10"/>
      <c r="F794" s="11"/>
      <c r="G794" s="25"/>
      <c r="H794" s="26"/>
      <c r="I794" s="27"/>
      <c r="J794" s="39"/>
      <c r="K794" s="22"/>
      <c r="L794" s="11"/>
      <c r="M794" s="11"/>
      <c r="N794" s="11"/>
      <c r="O794" s="11"/>
      <c r="P794" s="11"/>
      <c r="Q794" s="23"/>
      <c r="R794" s="24"/>
      <c r="S794" s="24"/>
      <c r="T794" s="22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1"/>
      <c r="BH794" s="11"/>
      <c r="BI794" s="11"/>
      <c r="BJ794" s="11"/>
      <c r="BK794" s="11"/>
      <c r="BL794" s="11"/>
      <c r="BM794" s="11"/>
      <c r="BN794" s="11"/>
      <c r="BO794" s="11"/>
      <c r="BP794" s="11"/>
      <c r="BQ794" s="11"/>
      <c r="BR794" s="11"/>
      <c r="BS794" s="11"/>
      <c r="BT794" s="11"/>
      <c r="BU794" s="11"/>
      <c r="BV794" s="11"/>
      <c r="BW794" s="11"/>
      <c r="BX794" s="11"/>
      <c r="BY794" s="11"/>
      <c r="BZ794" s="11"/>
      <c r="CA794" s="11"/>
      <c r="CB794" s="11"/>
      <c r="CC794" s="11"/>
      <c r="CD794" s="11"/>
      <c r="CE794" s="11"/>
      <c r="CF794" s="11"/>
      <c r="CG794" s="11"/>
      <c r="CH794" s="11"/>
      <c r="CI794" s="11"/>
      <c r="CJ794" s="11"/>
      <c r="CK794" s="11"/>
      <c r="CL794" s="11"/>
      <c r="CM794" s="11"/>
      <c r="CN794" s="11"/>
      <c r="CO794" s="11"/>
      <c r="CP794" s="11"/>
      <c r="CQ794" s="11"/>
      <c r="CR794" s="11"/>
      <c r="CS794" s="11"/>
      <c r="CT794" s="11"/>
      <c r="CU794" s="104"/>
      <c r="CV794" s="11"/>
      <c r="CW794" s="11"/>
      <c r="CX794" s="11"/>
      <c r="CY794" s="11"/>
      <c r="CZ794" s="11"/>
      <c r="DA794" s="11"/>
      <c r="DB794" s="11"/>
      <c r="DC794" s="11"/>
      <c r="DD794" s="11"/>
      <c r="DE794" s="11"/>
      <c r="DF794" s="11"/>
      <c r="DG794" s="11"/>
      <c r="DH794" s="11"/>
      <c r="DI794" s="11"/>
      <c r="DJ794" s="11"/>
      <c r="DK794" s="11"/>
      <c r="DL794" s="11"/>
      <c r="DM794" s="11"/>
      <c r="DN794" s="11"/>
      <c r="DO794" s="11"/>
      <c r="DP794" s="11"/>
      <c r="DQ794" s="11"/>
    </row>
    <row r="795" spans="1:121" ht="12.75" customHeight="1">
      <c r="A795" s="8"/>
      <c r="B795" s="29"/>
      <c r="C795" s="28"/>
      <c r="D795" s="9"/>
      <c r="E795" s="10"/>
      <c r="F795" s="11"/>
      <c r="G795" s="25"/>
      <c r="H795" s="26"/>
      <c r="I795" s="27"/>
      <c r="J795" s="39"/>
      <c r="K795" s="22"/>
      <c r="L795" s="11"/>
      <c r="M795" s="11"/>
      <c r="N795" s="11"/>
      <c r="O795" s="11"/>
      <c r="P795" s="11"/>
      <c r="Q795" s="23"/>
      <c r="R795" s="24"/>
      <c r="S795" s="24"/>
      <c r="T795" s="22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1"/>
      <c r="BH795" s="11"/>
      <c r="BI795" s="11"/>
      <c r="BJ795" s="11"/>
      <c r="BK795" s="11"/>
      <c r="BL795" s="11"/>
      <c r="BM795" s="11"/>
      <c r="BN795" s="11"/>
      <c r="BO795" s="11"/>
      <c r="BP795" s="11"/>
      <c r="BQ795" s="11"/>
      <c r="BR795" s="11"/>
      <c r="BS795" s="11"/>
      <c r="BT795" s="11"/>
      <c r="BU795" s="11"/>
      <c r="BV795" s="11"/>
      <c r="BW795" s="11"/>
      <c r="BX795" s="11"/>
      <c r="BY795" s="11"/>
      <c r="BZ795" s="11"/>
      <c r="CA795" s="11"/>
      <c r="CB795" s="11"/>
      <c r="CC795" s="11"/>
      <c r="CD795" s="11"/>
      <c r="CE795" s="11"/>
      <c r="CF795" s="11"/>
      <c r="CG795" s="11"/>
      <c r="CH795" s="11"/>
      <c r="CI795" s="11"/>
      <c r="CJ795" s="11"/>
      <c r="CK795" s="11"/>
      <c r="CL795" s="11"/>
      <c r="CM795" s="11"/>
      <c r="CN795" s="11"/>
      <c r="CO795" s="11"/>
      <c r="CP795" s="11"/>
      <c r="CQ795" s="11"/>
      <c r="CR795" s="11"/>
      <c r="CS795" s="11"/>
      <c r="CT795" s="11"/>
      <c r="CU795" s="104"/>
      <c r="CV795" s="11"/>
      <c r="CW795" s="11"/>
      <c r="CX795" s="11"/>
      <c r="CY795" s="11"/>
      <c r="CZ795" s="11"/>
      <c r="DA795" s="11"/>
      <c r="DB795" s="11"/>
      <c r="DC795" s="11"/>
      <c r="DD795" s="11"/>
      <c r="DE795" s="11"/>
      <c r="DF795" s="11"/>
      <c r="DG795" s="11"/>
      <c r="DH795" s="11"/>
      <c r="DI795" s="11"/>
      <c r="DJ795" s="11"/>
      <c r="DK795" s="11"/>
      <c r="DL795" s="11"/>
      <c r="DM795" s="11"/>
      <c r="DN795" s="11"/>
      <c r="DO795" s="11"/>
      <c r="DP795" s="11"/>
      <c r="DQ795" s="11"/>
    </row>
    <row r="796" spans="1:121" ht="12.75" customHeight="1">
      <c r="A796" s="8"/>
      <c r="B796" s="29"/>
      <c r="C796" s="28"/>
      <c r="D796" s="9"/>
      <c r="E796" s="10"/>
      <c r="F796" s="11"/>
      <c r="G796" s="25"/>
      <c r="H796" s="26"/>
      <c r="I796" s="27"/>
      <c r="J796" s="39"/>
      <c r="K796" s="22"/>
      <c r="L796" s="11"/>
      <c r="M796" s="11"/>
      <c r="N796" s="11"/>
      <c r="O796" s="11"/>
      <c r="P796" s="11"/>
      <c r="Q796" s="23"/>
      <c r="R796" s="24"/>
      <c r="S796" s="24"/>
      <c r="T796" s="22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1"/>
      <c r="BH796" s="11"/>
      <c r="BI796" s="11"/>
      <c r="BJ796" s="11"/>
      <c r="BK796" s="11"/>
      <c r="BL796" s="11"/>
      <c r="BM796" s="11"/>
      <c r="BN796" s="11"/>
      <c r="BO796" s="11"/>
      <c r="BP796" s="11"/>
      <c r="BQ796" s="11"/>
      <c r="BR796" s="11"/>
      <c r="BS796" s="11"/>
      <c r="BT796" s="11"/>
      <c r="BU796" s="11"/>
      <c r="BV796" s="11"/>
      <c r="BW796" s="11"/>
      <c r="BX796" s="11"/>
      <c r="BY796" s="11"/>
      <c r="BZ796" s="11"/>
      <c r="CA796" s="11"/>
      <c r="CB796" s="11"/>
      <c r="CC796" s="11"/>
      <c r="CD796" s="11"/>
      <c r="CE796" s="11"/>
      <c r="CF796" s="11"/>
      <c r="CG796" s="11"/>
      <c r="CH796" s="11"/>
      <c r="CI796" s="11"/>
      <c r="CJ796" s="11"/>
      <c r="CK796" s="11"/>
      <c r="CL796" s="11"/>
      <c r="CM796" s="11"/>
      <c r="CN796" s="11"/>
      <c r="CO796" s="11"/>
      <c r="CP796" s="11"/>
      <c r="CQ796" s="11"/>
      <c r="CR796" s="11"/>
      <c r="CS796" s="11"/>
      <c r="CT796" s="11"/>
      <c r="CU796" s="104"/>
      <c r="CV796" s="11"/>
      <c r="CW796" s="11"/>
      <c r="CX796" s="11"/>
      <c r="CY796" s="11"/>
      <c r="CZ796" s="11"/>
      <c r="DA796" s="11"/>
      <c r="DB796" s="11"/>
      <c r="DC796" s="11"/>
      <c r="DD796" s="11"/>
      <c r="DE796" s="11"/>
      <c r="DF796" s="11"/>
      <c r="DG796" s="11"/>
      <c r="DH796" s="11"/>
      <c r="DI796" s="11"/>
      <c r="DJ796" s="11"/>
      <c r="DK796" s="11"/>
      <c r="DL796" s="11"/>
      <c r="DM796" s="11"/>
      <c r="DN796" s="11"/>
      <c r="DO796" s="11"/>
      <c r="DP796" s="11"/>
      <c r="DQ796" s="11"/>
    </row>
    <row r="797" spans="1:121" ht="12.75" customHeight="1">
      <c r="A797" s="8"/>
      <c r="B797" s="29"/>
      <c r="C797" s="28"/>
      <c r="D797" s="9"/>
      <c r="E797" s="10"/>
      <c r="F797" s="11"/>
      <c r="G797" s="25"/>
      <c r="H797" s="26"/>
      <c r="I797" s="27"/>
      <c r="J797" s="39"/>
      <c r="K797" s="22"/>
      <c r="L797" s="11"/>
      <c r="M797" s="11"/>
      <c r="N797" s="11"/>
      <c r="O797" s="11"/>
      <c r="P797" s="11"/>
      <c r="Q797" s="23"/>
      <c r="R797" s="24"/>
      <c r="S797" s="24"/>
      <c r="T797" s="22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1"/>
      <c r="BH797" s="11"/>
      <c r="BI797" s="11"/>
      <c r="BJ797" s="11"/>
      <c r="BK797" s="11"/>
      <c r="BL797" s="11"/>
      <c r="BM797" s="11"/>
      <c r="BN797" s="11"/>
      <c r="BO797" s="11"/>
      <c r="BP797" s="11"/>
      <c r="BQ797" s="11"/>
      <c r="BR797" s="11"/>
      <c r="BS797" s="11"/>
      <c r="BT797" s="11"/>
      <c r="BU797" s="11"/>
      <c r="BV797" s="11"/>
      <c r="BW797" s="11"/>
      <c r="BX797" s="11"/>
      <c r="BY797" s="11"/>
      <c r="BZ797" s="11"/>
      <c r="CA797" s="11"/>
      <c r="CB797" s="11"/>
      <c r="CC797" s="11"/>
      <c r="CD797" s="11"/>
      <c r="CE797" s="11"/>
      <c r="CF797" s="11"/>
      <c r="CG797" s="11"/>
      <c r="CH797" s="11"/>
      <c r="CI797" s="11"/>
      <c r="CJ797" s="11"/>
      <c r="CK797" s="11"/>
      <c r="CL797" s="11"/>
      <c r="CM797" s="11"/>
      <c r="CN797" s="11"/>
      <c r="CO797" s="11"/>
      <c r="CP797" s="11"/>
      <c r="CQ797" s="11"/>
      <c r="CR797" s="11"/>
      <c r="CS797" s="11"/>
      <c r="CT797" s="11"/>
      <c r="CU797" s="104"/>
      <c r="CV797" s="11"/>
      <c r="CW797" s="11"/>
      <c r="CX797" s="11"/>
      <c r="CY797" s="11"/>
      <c r="CZ797" s="11"/>
      <c r="DA797" s="11"/>
      <c r="DB797" s="11"/>
      <c r="DC797" s="11"/>
      <c r="DD797" s="11"/>
      <c r="DE797" s="11"/>
      <c r="DF797" s="11"/>
      <c r="DG797" s="11"/>
      <c r="DH797" s="11"/>
      <c r="DI797" s="11"/>
      <c r="DJ797" s="11"/>
      <c r="DK797" s="11"/>
      <c r="DL797" s="11"/>
      <c r="DM797" s="11"/>
      <c r="DN797" s="11"/>
      <c r="DO797" s="11"/>
      <c r="DP797" s="11"/>
      <c r="DQ797" s="11"/>
    </row>
    <row r="798" spans="1:121" ht="12.75" customHeight="1">
      <c r="A798" s="8"/>
      <c r="B798" s="29"/>
      <c r="C798" s="28"/>
      <c r="D798" s="9"/>
      <c r="E798" s="10"/>
      <c r="F798" s="11"/>
      <c r="G798" s="25"/>
      <c r="H798" s="26"/>
      <c r="I798" s="27"/>
      <c r="J798" s="39"/>
      <c r="K798" s="22"/>
      <c r="L798" s="11"/>
      <c r="M798" s="11"/>
      <c r="N798" s="11"/>
      <c r="O798" s="11"/>
      <c r="P798" s="11"/>
      <c r="Q798" s="23"/>
      <c r="R798" s="24"/>
      <c r="S798" s="24"/>
      <c r="T798" s="22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1"/>
      <c r="BH798" s="11"/>
      <c r="BI798" s="11"/>
      <c r="BJ798" s="11"/>
      <c r="BK798" s="11"/>
      <c r="BL798" s="11"/>
      <c r="BM798" s="11"/>
      <c r="BN798" s="11"/>
      <c r="BO798" s="11"/>
      <c r="BP798" s="11"/>
      <c r="BQ798" s="11"/>
      <c r="BR798" s="11"/>
      <c r="BS798" s="11"/>
      <c r="BT798" s="11"/>
      <c r="BU798" s="11"/>
      <c r="BV798" s="11"/>
      <c r="BW798" s="11"/>
      <c r="BX798" s="11"/>
      <c r="BY798" s="11"/>
      <c r="BZ798" s="11"/>
      <c r="CA798" s="11"/>
      <c r="CB798" s="11"/>
      <c r="CC798" s="11"/>
      <c r="CD798" s="11"/>
      <c r="CE798" s="11"/>
      <c r="CF798" s="11"/>
      <c r="CG798" s="11"/>
      <c r="CH798" s="11"/>
      <c r="CI798" s="11"/>
      <c r="CJ798" s="11"/>
      <c r="CK798" s="11"/>
      <c r="CL798" s="11"/>
      <c r="CM798" s="11"/>
      <c r="CN798" s="11"/>
      <c r="CO798" s="11"/>
      <c r="CP798" s="11"/>
      <c r="CQ798" s="11"/>
      <c r="CR798" s="11"/>
      <c r="CS798" s="11"/>
      <c r="CT798" s="11"/>
      <c r="CU798" s="104"/>
      <c r="CV798" s="11"/>
      <c r="CW798" s="11"/>
      <c r="CX798" s="11"/>
      <c r="CY798" s="11"/>
      <c r="CZ798" s="11"/>
      <c r="DA798" s="11"/>
      <c r="DB798" s="11"/>
      <c r="DC798" s="11"/>
      <c r="DD798" s="11"/>
      <c r="DE798" s="11"/>
      <c r="DF798" s="11"/>
      <c r="DG798" s="11"/>
      <c r="DH798" s="11"/>
      <c r="DI798" s="11"/>
      <c r="DJ798" s="11"/>
      <c r="DK798" s="11"/>
      <c r="DL798" s="11"/>
      <c r="DM798" s="11"/>
      <c r="DN798" s="11"/>
      <c r="DO798" s="11"/>
      <c r="DP798" s="11"/>
      <c r="DQ798" s="11"/>
    </row>
    <row r="799" spans="1:121" ht="12.75" customHeight="1">
      <c r="A799" s="8"/>
      <c r="B799" s="29"/>
      <c r="C799" s="28"/>
      <c r="D799" s="9"/>
      <c r="E799" s="10"/>
      <c r="F799" s="11"/>
      <c r="G799" s="25"/>
      <c r="H799" s="26"/>
      <c r="I799" s="27"/>
      <c r="J799" s="39"/>
      <c r="K799" s="22"/>
      <c r="L799" s="11"/>
      <c r="M799" s="11"/>
      <c r="N799" s="11"/>
      <c r="O799" s="11"/>
      <c r="P799" s="11"/>
      <c r="Q799" s="23"/>
      <c r="R799" s="24"/>
      <c r="S799" s="24"/>
      <c r="T799" s="22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1"/>
      <c r="BH799" s="11"/>
      <c r="BI799" s="11"/>
      <c r="BJ799" s="11"/>
      <c r="BK799" s="11"/>
      <c r="BL799" s="11"/>
      <c r="BM799" s="11"/>
      <c r="BN799" s="11"/>
      <c r="BO799" s="11"/>
      <c r="BP799" s="11"/>
      <c r="BQ799" s="11"/>
      <c r="BR799" s="11"/>
      <c r="BS799" s="11"/>
      <c r="BT799" s="11"/>
      <c r="BU799" s="11"/>
      <c r="BV799" s="11"/>
      <c r="BW799" s="11"/>
      <c r="BX799" s="11"/>
      <c r="BY799" s="11"/>
      <c r="BZ799" s="11"/>
      <c r="CA799" s="11"/>
      <c r="CB799" s="11"/>
      <c r="CC799" s="11"/>
      <c r="CD799" s="11"/>
      <c r="CE799" s="11"/>
      <c r="CF799" s="11"/>
      <c r="CG799" s="11"/>
      <c r="CH799" s="11"/>
      <c r="CI799" s="11"/>
      <c r="CJ799" s="11"/>
      <c r="CK799" s="11"/>
      <c r="CL799" s="11"/>
      <c r="CM799" s="11"/>
      <c r="CN799" s="11"/>
      <c r="CO799" s="11"/>
      <c r="CP799" s="11"/>
      <c r="CQ799" s="11"/>
      <c r="CR799" s="11"/>
      <c r="CS799" s="11"/>
      <c r="CT799" s="11"/>
      <c r="CU799" s="104"/>
      <c r="CV799" s="11"/>
      <c r="CW799" s="11"/>
      <c r="CX799" s="11"/>
      <c r="CY799" s="11"/>
      <c r="CZ799" s="11"/>
      <c r="DA799" s="11"/>
      <c r="DB799" s="11"/>
      <c r="DC799" s="11"/>
      <c r="DD799" s="11"/>
      <c r="DE799" s="11"/>
      <c r="DF799" s="11"/>
      <c r="DG799" s="11"/>
      <c r="DH799" s="11"/>
      <c r="DI799" s="11"/>
      <c r="DJ799" s="11"/>
      <c r="DK799" s="11"/>
      <c r="DL799" s="11"/>
      <c r="DM799" s="11"/>
      <c r="DN799" s="11"/>
      <c r="DO799" s="11"/>
      <c r="DP799" s="11"/>
      <c r="DQ799" s="11"/>
    </row>
    <row r="800" spans="1:121" ht="12.75" customHeight="1">
      <c r="A800" s="8"/>
      <c r="B800" s="29"/>
      <c r="C800" s="28"/>
      <c r="D800" s="9"/>
      <c r="E800" s="10"/>
      <c r="F800" s="11"/>
      <c r="G800" s="25"/>
      <c r="H800" s="26"/>
      <c r="I800" s="27"/>
      <c r="J800" s="39"/>
      <c r="K800" s="22"/>
      <c r="L800" s="11"/>
      <c r="M800" s="11"/>
      <c r="N800" s="11"/>
      <c r="O800" s="11"/>
      <c r="P800" s="11"/>
      <c r="Q800" s="23"/>
      <c r="R800" s="24"/>
      <c r="S800" s="24"/>
      <c r="T800" s="22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1"/>
      <c r="BH800" s="11"/>
      <c r="BI800" s="11"/>
      <c r="BJ800" s="11"/>
      <c r="BK800" s="11"/>
      <c r="BL800" s="11"/>
      <c r="BM800" s="11"/>
      <c r="BN800" s="11"/>
      <c r="BO800" s="11"/>
      <c r="BP800" s="11"/>
      <c r="BQ800" s="11"/>
      <c r="BR800" s="11"/>
      <c r="BS800" s="11"/>
      <c r="BT800" s="11"/>
      <c r="BU800" s="11"/>
      <c r="BV800" s="11"/>
      <c r="BW800" s="11"/>
      <c r="BX800" s="11"/>
      <c r="BY800" s="11"/>
      <c r="BZ800" s="11"/>
      <c r="CA800" s="11"/>
      <c r="CB800" s="11"/>
      <c r="CC800" s="11"/>
      <c r="CD800" s="11"/>
      <c r="CE800" s="11"/>
      <c r="CF800" s="11"/>
      <c r="CG800" s="11"/>
      <c r="CH800" s="11"/>
      <c r="CI800" s="11"/>
      <c r="CJ800" s="11"/>
      <c r="CK800" s="11"/>
      <c r="CL800" s="11"/>
      <c r="CM800" s="11"/>
      <c r="CN800" s="11"/>
      <c r="CO800" s="11"/>
      <c r="CP800" s="11"/>
      <c r="CQ800" s="11"/>
      <c r="CR800" s="11"/>
      <c r="CS800" s="11"/>
      <c r="CT800" s="11"/>
      <c r="CU800" s="104"/>
      <c r="CV800" s="11"/>
      <c r="CW800" s="11"/>
      <c r="CX800" s="11"/>
      <c r="CY800" s="11"/>
      <c r="CZ800" s="11"/>
      <c r="DA800" s="11"/>
      <c r="DB800" s="11"/>
      <c r="DC800" s="11"/>
      <c r="DD800" s="11"/>
      <c r="DE800" s="11"/>
      <c r="DF800" s="11"/>
      <c r="DG800" s="11"/>
      <c r="DH800" s="11"/>
      <c r="DI800" s="11"/>
      <c r="DJ800" s="11"/>
      <c r="DK800" s="11"/>
      <c r="DL800" s="11"/>
      <c r="DM800" s="11"/>
      <c r="DN800" s="11"/>
      <c r="DO800" s="11"/>
      <c r="DP800" s="11"/>
      <c r="DQ800" s="11"/>
    </row>
    <row r="801" spans="1:121" ht="12.75" customHeight="1">
      <c r="A801" s="8"/>
      <c r="B801" s="29"/>
      <c r="C801" s="28"/>
      <c r="D801" s="9"/>
      <c r="E801" s="10"/>
      <c r="F801" s="11"/>
      <c r="G801" s="25"/>
      <c r="H801" s="26"/>
      <c r="I801" s="27"/>
      <c r="J801" s="39"/>
      <c r="K801" s="22"/>
      <c r="L801" s="11"/>
      <c r="M801" s="11"/>
      <c r="N801" s="11"/>
      <c r="O801" s="11"/>
      <c r="P801" s="11"/>
      <c r="Q801" s="23"/>
      <c r="R801" s="24"/>
      <c r="S801" s="24"/>
      <c r="T801" s="22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1"/>
      <c r="BH801" s="11"/>
      <c r="BI801" s="11"/>
      <c r="BJ801" s="11"/>
      <c r="BK801" s="11"/>
      <c r="BL801" s="11"/>
      <c r="BM801" s="11"/>
      <c r="BN801" s="11"/>
      <c r="BO801" s="11"/>
      <c r="BP801" s="11"/>
      <c r="BQ801" s="11"/>
      <c r="BR801" s="11"/>
      <c r="BS801" s="11"/>
      <c r="BT801" s="11"/>
      <c r="BU801" s="11"/>
      <c r="BV801" s="11"/>
      <c r="BW801" s="11"/>
      <c r="BX801" s="11"/>
      <c r="BY801" s="11"/>
      <c r="BZ801" s="11"/>
      <c r="CA801" s="11"/>
      <c r="CB801" s="11"/>
      <c r="CC801" s="11"/>
      <c r="CD801" s="11"/>
      <c r="CE801" s="11"/>
      <c r="CF801" s="11"/>
      <c r="CG801" s="11"/>
      <c r="CH801" s="11"/>
      <c r="CI801" s="11"/>
      <c r="CJ801" s="11"/>
      <c r="CK801" s="11"/>
      <c r="CL801" s="11"/>
      <c r="CM801" s="11"/>
      <c r="CN801" s="11"/>
      <c r="CO801" s="11"/>
      <c r="CP801" s="11"/>
      <c r="CQ801" s="11"/>
      <c r="CR801" s="11"/>
      <c r="CS801" s="11"/>
      <c r="CT801" s="11"/>
      <c r="CU801" s="104"/>
      <c r="CV801" s="11"/>
      <c r="CW801" s="11"/>
      <c r="CX801" s="11"/>
      <c r="CY801" s="11"/>
      <c r="CZ801" s="11"/>
      <c r="DA801" s="11"/>
      <c r="DB801" s="11"/>
      <c r="DC801" s="11"/>
      <c r="DD801" s="11"/>
      <c r="DE801" s="11"/>
      <c r="DF801" s="11"/>
      <c r="DG801" s="11"/>
      <c r="DH801" s="11"/>
      <c r="DI801" s="11"/>
      <c r="DJ801" s="11"/>
      <c r="DK801" s="11"/>
      <c r="DL801" s="11"/>
      <c r="DM801" s="11"/>
      <c r="DN801" s="11"/>
      <c r="DO801" s="11"/>
      <c r="DP801" s="11"/>
      <c r="DQ801" s="11"/>
    </row>
    <row r="802" spans="1:121" ht="12.75" customHeight="1">
      <c r="A802" s="8"/>
      <c r="B802" s="29"/>
      <c r="C802" s="28"/>
      <c r="D802" s="9"/>
      <c r="E802" s="10"/>
      <c r="F802" s="11"/>
      <c r="G802" s="25"/>
      <c r="H802" s="26"/>
      <c r="I802" s="27"/>
      <c r="J802" s="39"/>
      <c r="K802" s="22"/>
      <c r="L802" s="11"/>
      <c r="M802" s="11"/>
      <c r="N802" s="11"/>
      <c r="O802" s="11"/>
      <c r="P802" s="11"/>
      <c r="Q802" s="23"/>
      <c r="R802" s="24"/>
      <c r="S802" s="24"/>
      <c r="T802" s="22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1"/>
      <c r="BH802" s="11"/>
      <c r="BI802" s="11"/>
      <c r="BJ802" s="11"/>
      <c r="BK802" s="11"/>
      <c r="BL802" s="11"/>
      <c r="BM802" s="11"/>
      <c r="BN802" s="11"/>
      <c r="BO802" s="11"/>
      <c r="BP802" s="11"/>
      <c r="BQ802" s="11"/>
      <c r="BR802" s="11"/>
      <c r="BS802" s="11"/>
      <c r="BT802" s="11"/>
      <c r="BU802" s="11"/>
      <c r="BV802" s="11"/>
      <c r="BW802" s="11"/>
      <c r="BX802" s="11"/>
      <c r="BY802" s="11"/>
      <c r="BZ802" s="11"/>
      <c r="CA802" s="11"/>
      <c r="CB802" s="11"/>
      <c r="CC802" s="11"/>
      <c r="CD802" s="11"/>
      <c r="CE802" s="11"/>
      <c r="CF802" s="11"/>
      <c r="CG802" s="11"/>
      <c r="CH802" s="11"/>
      <c r="CI802" s="11"/>
      <c r="CJ802" s="11"/>
      <c r="CK802" s="11"/>
      <c r="CL802" s="11"/>
      <c r="CM802" s="11"/>
      <c r="CN802" s="11"/>
      <c r="CO802" s="11"/>
      <c r="CP802" s="11"/>
      <c r="CQ802" s="11"/>
      <c r="CR802" s="11"/>
      <c r="CS802" s="11"/>
      <c r="CT802" s="11"/>
      <c r="CU802" s="104"/>
      <c r="CV802" s="11"/>
      <c r="CW802" s="11"/>
      <c r="CX802" s="11"/>
      <c r="CY802" s="11"/>
      <c r="CZ802" s="11"/>
      <c r="DA802" s="11"/>
      <c r="DB802" s="11"/>
      <c r="DC802" s="11"/>
      <c r="DD802" s="11"/>
      <c r="DE802" s="11"/>
      <c r="DF802" s="11"/>
      <c r="DG802" s="11"/>
      <c r="DH802" s="11"/>
      <c r="DI802" s="11"/>
      <c r="DJ802" s="11"/>
      <c r="DK802" s="11"/>
      <c r="DL802" s="11"/>
      <c r="DM802" s="11"/>
      <c r="DN802" s="11"/>
      <c r="DO802" s="11"/>
      <c r="DP802" s="11"/>
      <c r="DQ802" s="11"/>
    </row>
    <row r="803" spans="1:121" ht="12.75" customHeight="1">
      <c r="A803" s="8"/>
      <c r="B803" s="29"/>
      <c r="C803" s="28"/>
      <c r="D803" s="9"/>
      <c r="E803" s="10"/>
      <c r="F803" s="11"/>
      <c r="G803" s="25"/>
      <c r="H803" s="26"/>
      <c r="I803" s="27"/>
      <c r="J803" s="39"/>
      <c r="K803" s="22"/>
      <c r="L803" s="11"/>
      <c r="M803" s="11"/>
      <c r="N803" s="11"/>
      <c r="O803" s="11"/>
      <c r="P803" s="11"/>
      <c r="Q803" s="23"/>
      <c r="R803" s="24"/>
      <c r="S803" s="24"/>
      <c r="T803" s="22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1"/>
      <c r="BH803" s="11"/>
      <c r="BI803" s="11"/>
      <c r="BJ803" s="11"/>
      <c r="BK803" s="11"/>
      <c r="BL803" s="11"/>
      <c r="BM803" s="11"/>
      <c r="BN803" s="11"/>
      <c r="BO803" s="11"/>
      <c r="BP803" s="11"/>
      <c r="BQ803" s="11"/>
      <c r="BR803" s="11"/>
      <c r="BS803" s="11"/>
      <c r="BT803" s="11"/>
      <c r="BU803" s="11"/>
      <c r="BV803" s="11"/>
      <c r="BW803" s="11"/>
      <c r="BX803" s="11"/>
      <c r="BY803" s="11"/>
      <c r="BZ803" s="11"/>
      <c r="CA803" s="11"/>
      <c r="CB803" s="11"/>
      <c r="CC803" s="11"/>
      <c r="CD803" s="11"/>
      <c r="CE803" s="11"/>
      <c r="CF803" s="11"/>
      <c r="CG803" s="11"/>
      <c r="CH803" s="11"/>
      <c r="CI803" s="11"/>
      <c r="CJ803" s="11"/>
      <c r="CK803" s="11"/>
      <c r="CL803" s="11"/>
      <c r="CM803" s="11"/>
      <c r="CN803" s="11"/>
      <c r="CO803" s="11"/>
      <c r="CP803" s="11"/>
      <c r="CQ803" s="11"/>
      <c r="CR803" s="11"/>
      <c r="CS803" s="11"/>
      <c r="CT803" s="11"/>
      <c r="CU803" s="104"/>
      <c r="CV803" s="11"/>
      <c r="CW803" s="11"/>
      <c r="CX803" s="11"/>
      <c r="CY803" s="11"/>
      <c r="CZ803" s="11"/>
      <c r="DA803" s="11"/>
      <c r="DB803" s="11"/>
      <c r="DC803" s="11"/>
      <c r="DD803" s="11"/>
      <c r="DE803" s="11"/>
      <c r="DF803" s="11"/>
      <c r="DG803" s="11"/>
      <c r="DH803" s="11"/>
      <c r="DI803" s="11"/>
      <c r="DJ803" s="11"/>
      <c r="DK803" s="11"/>
      <c r="DL803" s="11"/>
      <c r="DM803" s="11"/>
      <c r="DN803" s="11"/>
      <c r="DO803" s="11"/>
      <c r="DP803" s="11"/>
      <c r="DQ803" s="11"/>
    </row>
    <row r="804" spans="1:121" ht="12.75" customHeight="1">
      <c r="A804" s="8"/>
      <c r="B804" s="29"/>
      <c r="C804" s="28"/>
      <c r="D804" s="9"/>
      <c r="E804" s="10"/>
      <c r="F804" s="11"/>
      <c r="G804" s="25"/>
      <c r="H804" s="26"/>
      <c r="I804" s="27"/>
      <c r="J804" s="39"/>
      <c r="K804" s="22"/>
      <c r="L804" s="11"/>
      <c r="M804" s="11"/>
      <c r="N804" s="11"/>
      <c r="O804" s="11"/>
      <c r="P804" s="11"/>
      <c r="Q804" s="23"/>
      <c r="R804" s="24"/>
      <c r="S804" s="24"/>
      <c r="T804" s="22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1"/>
      <c r="BH804" s="11"/>
      <c r="BI804" s="11"/>
      <c r="BJ804" s="11"/>
      <c r="BK804" s="11"/>
      <c r="BL804" s="11"/>
      <c r="BM804" s="11"/>
      <c r="BN804" s="11"/>
      <c r="BO804" s="11"/>
      <c r="BP804" s="11"/>
      <c r="BQ804" s="11"/>
      <c r="BR804" s="11"/>
      <c r="BS804" s="11"/>
      <c r="BT804" s="11"/>
      <c r="BU804" s="11"/>
      <c r="BV804" s="11"/>
      <c r="BW804" s="11"/>
      <c r="BX804" s="11"/>
      <c r="BY804" s="11"/>
      <c r="BZ804" s="11"/>
      <c r="CA804" s="11"/>
      <c r="CB804" s="11"/>
      <c r="CC804" s="11"/>
      <c r="CD804" s="11"/>
      <c r="CE804" s="11"/>
      <c r="CF804" s="11"/>
      <c r="CG804" s="11"/>
      <c r="CH804" s="11"/>
      <c r="CI804" s="11"/>
      <c r="CJ804" s="11"/>
      <c r="CK804" s="11"/>
      <c r="CL804" s="11"/>
      <c r="CM804" s="11"/>
      <c r="CN804" s="11"/>
      <c r="CO804" s="11"/>
      <c r="CP804" s="11"/>
      <c r="CQ804" s="11"/>
      <c r="CR804" s="11"/>
      <c r="CS804" s="11"/>
      <c r="CT804" s="11"/>
      <c r="CU804" s="104"/>
      <c r="CV804" s="11"/>
      <c r="CW804" s="11"/>
      <c r="CX804" s="11"/>
      <c r="CY804" s="11"/>
      <c r="CZ804" s="11"/>
      <c r="DA804" s="11"/>
      <c r="DB804" s="11"/>
      <c r="DC804" s="11"/>
      <c r="DD804" s="11"/>
      <c r="DE804" s="11"/>
      <c r="DF804" s="11"/>
      <c r="DG804" s="11"/>
      <c r="DH804" s="11"/>
      <c r="DI804" s="11"/>
      <c r="DJ804" s="11"/>
      <c r="DK804" s="11"/>
      <c r="DL804" s="11"/>
      <c r="DM804" s="11"/>
      <c r="DN804" s="11"/>
      <c r="DO804" s="11"/>
      <c r="DP804" s="11"/>
      <c r="DQ804" s="11"/>
    </row>
    <row r="805" spans="1:121" ht="12.75" customHeight="1">
      <c r="A805" s="8"/>
      <c r="B805" s="29"/>
      <c r="C805" s="28"/>
      <c r="D805" s="9"/>
      <c r="E805" s="10"/>
      <c r="F805" s="11"/>
      <c r="G805" s="25"/>
      <c r="H805" s="26"/>
      <c r="I805" s="27"/>
      <c r="J805" s="39"/>
      <c r="K805" s="22"/>
      <c r="L805" s="11"/>
      <c r="M805" s="11"/>
      <c r="N805" s="11"/>
      <c r="O805" s="11"/>
      <c r="P805" s="11"/>
      <c r="Q805" s="23"/>
      <c r="R805" s="24"/>
      <c r="S805" s="24"/>
      <c r="T805" s="22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1"/>
      <c r="BH805" s="11"/>
      <c r="BI805" s="11"/>
      <c r="BJ805" s="11"/>
      <c r="BK805" s="11"/>
      <c r="BL805" s="11"/>
      <c r="BM805" s="11"/>
      <c r="BN805" s="11"/>
      <c r="BO805" s="11"/>
      <c r="BP805" s="11"/>
      <c r="BQ805" s="11"/>
      <c r="BR805" s="11"/>
      <c r="BS805" s="11"/>
      <c r="BT805" s="11"/>
      <c r="BU805" s="11"/>
      <c r="BV805" s="11"/>
      <c r="BW805" s="11"/>
      <c r="BX805" s="11"/>
      <c r="BY805" s="11"/>
      <c r="BZ805" s="11"/>
      <c r="CA805" s="11"/>
      <c r="CB805" s="11"/>
      <c r="CC805" s="11"/>
      <c r="CD805" s="11"/>
      <c r="CE805" s="11"/>
      <c r="CF805" s="11"/>
      <c r="CG805" s="11"/>
      <c r="CH805" s="11"/>
      <c r="CI805" s="11"/>
      <c r="CJ805" s="11"/>
      <c r="CK805" s="11"/>
      <c r="CL805" s="11"/>
      <c r="CM805" s="11"/>
      <c r="CN805" s="11"/>
      <c r="CO805" s="11"/>
      <c r="CP805" s="11"/>
      <c r="CQ805" s="11"/>
      <c r="CR805" s="11"/>
      <c r="CS805" s="11"/>
      <c r="CT805" s="11"/>
      <c r="CU805" s="104"/>
      <c r="CV805" s="11"/>
      <c r="CW805" s="11"/>
      <c r="CX805" s="11"/>
      <c r="CY805" s="11"/>
      <c r="CZ805" s="11"/>
      <c r="DA805" s="11"/>
      <c r="DB805" s="11"/>
      <c r="DC805" s="11"/>
      <c r="DD805" s="11"/>
      <c r="DE805" s="11"/>
      <c r="DF805" s="11"/>
      <c r="DG805" s="11"/>
      <c r="DH805" s="11"/>
      <c r="DI805" s="11"/>
      <c r="DJ805" s="11"/>
      <c r="DK805" s="11"/>
      <c r="DL805" s="11"/>
      <c r="DM805" s="11"/>
      <c r="DN805" s="11"/>
      <c r="DO805" s="11"/>
      <c r="DP805" s="11"/>
      <c r="DQ805" s="11"/>
    </row>
    <row r="806" spans="1:121" ht="12.75" customHeight="1">
      <c r="A806" s="8"/>
      <c r="B806" s="29"/>
      <c r="C806" s="28"/>
      <c r="D806" s="9"/>
      <c r="E806" s="10"/>
      <c r="F806" s="11"/>
      <c r="G806" s="25"/>
      <c r="H806" s="26"/>
      <c r="I806" s="27"/>
      <c r="J806" s="39"/>
      <c r="K806" s="22"/>
      <c r="L806" s="11"/>
      <c r="M806" s="11"/>
      <c r="N806" s="11"/>
      <c r="O806" s="11"/>
      <c r="P806" s="11"/>
      <c r="Q806" s="23"/>
      <c r="R806" s="24"/>
      <c r="S806" s="24"/>
      <c r="T806" s="22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1"/>
      <c r="BH806" s="11"/>
      <c r="BI806" s="11"/>
      <c r="BJ806" s="11"/>
      <c r="BK806" s="11"/>
      <c r="BL806" s="11"/>
      <c r="BM806" s="11"/>
      <c r="BN806" s="11"/>
      <c r="BO806" s="11"/>
      <c r="BP806" s="11"/>
      <c r="BQ806" s="11"/>
      <c r="BR806" s="11"/>
      <c r="BS806" s="11"/>
      <c r="BT806" s="11"/>
      <c r="BU806" s="11"/>
      <c r="BV806" s="11"/>
      <c r="BW806" s="11"/>
      <c r="BX806" s="11"/>
      <c r="BY806" s="11"/>
      <c r="BZ806" s="11"/>
      <c r="CA806" s="11"/>
      <c r="CB806" s="11"/>
      <c r="CC806" s="11"/>
      <c r="CD806" s="11"/>
      <c r="CE806" s="11"/>
      <c r="CF806" s="11"/>
      <c r="CG806" s="11"/>
      <c r="CH806" s="11"/>
      <c r="CI806" s="11"/>
      <c r="CJ806" s="11"/>
      <c r="CK806" s="11"/>
      <c r="CL806" s="11"/>
      <c r="CM806" s="11"/>
      <c r="CN806" s="11"/>
      <c r="CO806" s="11"/>
      <c r="CP806" s="11"/>
      <c r="CQ806" s="11"/>
      <c r="CR806" s="11"/>
      <c r="CS806" s="11"/>
      <c r="CT806" s="11"/>
      <c r="CU806" s="104"/>
      <c r="CV806" s="11"/>
      <c r="CW806" s="11"/>
      <c r="CX806" s="11"/>
      <c r="CY806" s="11"/>
      <c r="CZ806" s="11"/>
      <c r="DA806" s="11"/>
      <c r="DB806" s="11"/>
      <c r="DC806" s="11"/>
      <c r="DD806" s="11"/>
      <c r="DE806" s="11"/>
      <c r="DF806" s="11"/>
      <c r="DG806" s="11"/>
      <c r="DH806" s="11"/>
      <c r="DI806" s="11"/>
      <c r="DJ806" s="11"/>
      <c r="DK806" s="11"/>
      <c r="DL806" s="11"/>
      <c r="DM806" s="11"/>
      <c r="DN806" s="11"/>
      <c r="DO806" s="11"/>
      <c r="DP806" s="11"/>
      <c r="DQ806" s="11"/>
    </row>
  </sheetData>
  <sheetProtection/>
  <protectedRanges>
    <protectedRange sqref="A3:IV3 DQ4:DQ314 DQ316 S4:S326" name="Range1"/>
  </protectedRanges>
  <autoFilter ref="A3:IN317">
    <sortState ref="A4:IN806">
      <sortCondition sortBy="value" ref="D4:D806"/>
    </sortState>
  </autoFilter>
  <mergeCells count="1">
    <mergeCell ref="A1:B1"/>
  </mergeCells>
  <conditionalFormatting sqref="R2:S2 S4:S65536">
    <cfRule type="containsBlanks" priority="16" dxfId="6">
      <formula>LEN(TRIM(R2))=0</formula>
    </cfRule>
  </conditionalFormatting>
  <conditionalFormatting sqref="R2:R315 R317:R65536">
    <cfRule type="containsText" priority="11" dxfId="12" operator="containsText" text="Duplicat">
      <formula>NOT(ISERROR(SEARCH("Duplicat",R2)))</formula>
    </cfRule>
    <cfRule type="containsText" priority="12" dxfId="6" operator="containsText" text="Inactiv">
      <formula>NOT(ISERROR(SEARCH("Inactiv",R2)))</formula>
    </cfRule>
    <cfRule type="containsText" priority="13" dxfId="10" operator="containsText" text="Activ">
      <formula>NOT(ISERROR(SEARCH("Activ",R2)))</formula>
    </cfRule>
    <cfRule type="containsText" priority="14" dxfId="7" operator="containsText" text="Anulat">
      <formula>NOT(ISERROR(SEARCH("Anulat",R2)))</formula>
    </cfRule>
  </conditionalFormatting>
  <conditionalFormatting sqref="S4:S65536">
    <cfRule type="dataBar" priority="10" dxfId="1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{fc2490e6-a037-4880-a319-9f49bb03649f}</x14:id>
        </ext>
      </extLst>
    </cfRule>
  </conditionalFormatting>
  <conditionalFormatting sqref="DQ4:DQ10934">
    <cfRule type="cellIs" priority="9" dxfId="9" operator="equal">
      <formula>1</formula>
    </cfRule>
  </conditionalFormatting>
  <conditionalFormatting sqref="A1:A65536">
    <cfRule type="duplicateValues" priority="8" dxfId="14">
      <formula>AND(COUNTIF($A$1:$A$65536,A1)&gt;1,NOT(ISBLANK(A1)))</formula>
    </cfRule>
  </conditionalFormatting>
  <conditionalFormatting sqref="G1:G65536">
    <cfRule type="duplicateValues" priority="6" dxfId="14">
      <formula>AND(COUNTIF($G$1:$G$65536,G1)&gt;1,NOT(ISBLANK(G1)))</formula>
    </cfRule>
  </conditionalFormatting>
  <conditionalFormatting sqref="C2:C10934">
    <cfRule type="duplicateValues" priority="66" dxfId="6">
      <formula>AND(COUNTIF($C$2:$C$10934,C2)&gt;1,NOT(ISBLANK(C2)))</formula>
    </cfRule>
  </conditionalFormatting>
  <dataValidations count="1">
    <dataValidation type="list" allowBlank="1" showInputMessage="1" showErrorMessage="1" sqref="R4:R314 R316">
      <formula1>"Activ, Inactiv, Anulat"</formula1>
    </dataValidation>
  </dataValidations>
  <printOptions/>
  <pageMargins left="0.2" right="0.22" top="0.74" bottom="0.29" header="0.5" footer="0.18"/>
  <pageSetup horizontalDpi="600" verticalDpi="600" orientation="landscape" paperSize="9"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2490e6-a037-4880-a319-9f49bb03649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S4:S65536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C1:D6"/>
  <sheetViews>
    <sheetView zoomScalePageLayoutView="0" workbookViewId="0" topLeftCell="A1">
      <selection activeCell="I12" sqref="I12"/>
    </sheetView>
  </sheetViews>
  <sheetFormatPr defaultColWidth="9.140625" defaultRowHeight="15"/>
  <sheetData>
    <row r="1" ht="14.25">
      <c r="C1" t="s">
        <v>114</v>
      </c>
    </row>
    <row r="2" spans="3:4" ht="14.25">
      <c r="C2" s="21" t="s">
        <v>113</v>
      </c>
      <c r="D2" t="e">
        <f>COUNTIF(Totalizator!#REF!,Sheet2!C2)</f>
        <v>#REF!</v>
      </c>
    </row>
    <row r="3" spans="3:4" ht="14.25">
      <c r="C3" s="21" t="s">
        <v>106</v>
      </c>
      <c r="D3" t="e">
        <f>COUNTIF(Totalizator!#REF!,Sheet2!C3)</f>
        <v>#REF!</v>
      </c>
    </row>
    <row r="4" spans="3:4" ht="14.25">
      <c r="C4" s="21" t="s">
        <v>107</v>
      </c>
      <c r="D4" t="e">
        <f>COUNTIF(Totalizator!#REF!,Sheet2!C4)</f>
        <v>#REF!</v>
      </c>
    </row>
    <row r="5" spans="3:4" ht="14.25">
      <c r="C5" s="21" t="s">
        <v>108</v>
      </c>
      <c r="D5" t="e">
        <f>COUNTIF(Totalizator!#REF!,Sheet2!C5)</f>
        <v>#REF!</v>
      </c>
    </row>
    <row r="6" spans="3:4" ht="14.25">
      <c r="C6" s="21" t="s">
        <v>109</v>
      </c>
      <c r="D6" t="e">
        <f>COUNTIF(Totalizator!#REF!,Sheet2!C6)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E38" sqref="E38"/>
    </sheetView>
  </sheetViews>
  <sheetFormatPr defaultColWidth="9.140625" defaultRowHeight="15"/>
  <cols>
    <col min="1" max="1" width="2.28125" style="0" customWidth="1"/>
    <col min="2" max="2" width="4.7109375" style="0" customWidth="1"/>
    <col min="3" max="3" width="16.8515625" style="0" customWidth="1"/>
  </cols>
  <sheetData>
    <row r="1" spans="1:3" ht="14.25">
      <c r="A1" s="46"/>
      <c r="B1" s="46"/>
      <c r="C1" s="46"/>
    </row>
    <row r="3" spans="1:3" ht="14.25">
      <c r="A3" s="48"/>
      <c r="B3" s="48" t="s">
        <v>123</v>
      </c>
      <c r="C3" s="48" t="s">
        <v>123</v>
      </c>
    </row>
    <row r="4" spans="1:3" ht="39">
      <c r="A4" s="51"/>
      <c r="B4" s="51" t="s">
        <v>118</v>
      </c>
      <c r="C4" s="51" t="s">
        <v>118</v>
      </c>
    </row>
    <row r="5" spans="2:3" ht="14.25">
      <c r="B5" t="s">
        <v>167</v>
      </c>
      <c r="C5" s="52" t="s">
        <v>125</v>
      </c>
    </row>
    <row r="6" spans="2:3" ht="14.25">
      <c r="B6" t="s">
        <v>168</v>
      </c>
      <c r="C6" s="52" t="s">
        <v>126</v>
      </c>
    </row>
    <row r="7" spans="2:3" ht="14.25">
      <c r="B7" t="s">
        <v>169</v>
      </c>
      <c r="C7" s="52" t="s">
        <v>127</v>
      </c>
    </row>
    <row r="8" spans="2:3" ht="14.25">
      <c r="B8" t="s">
        <v>170</v>
      </c>
      <c r="C8" s="52" t="s">
        <v>128</v>
      </c>
    </row>
    <row r="9" spans="2:3" ht="14.25">
      <c r="B9" t="s">
        <v>171</v>
      </c>
      <c r="C9" s="52" t="s">
        <v>129</v>
      </c>
    </row>
    <row r="10" spans="2:3" ht="14.25">
      <c r="B10" t="s">
        <v>172</v>
      </c>
      <c r="C10" s="52" t="s">
        <v>130</v>
      </c>
    </row>
    <row r="11" spans="2:3" ht="14.25">
      <c r="B11" t="s">
        <v>173</v>
      </c>
      <c r="C11" s="52" t="s">
        <v>131</v>
      </c>
    </row>
    <row r="12" spans="2:3" ht="14.25">
      <c r="B12" t="s">
        <v>174</v>
      </c>
      <c r="C12" s="52" t="s">
        <v>132</v>
      </c>
    </row>
    <row r="13" spans="2:3" ht="14.25">
      <c r="B13" t="s">
        <v>175</v>
      </c>
      <c r="C13" s="52" t="s">
        <v>133</v>
      </c>
    </row>
    <row r="14" spans="2:3" ht="14.25">
      <c r="B14" t="s">
        <v>176</v>
      </c>
      <c r="C14" s="52" t="s">
        <v>134</v>
      </c>
    </row>
    <row r="15" spans="2:3" ht="14.25">
      <c r="B15" t="s">
        <v>177</v>
      </c>
      <c r="C15" s="52" t="s">
        <v>135</v>
      </c>
    </row>
    <row r="16" spans="2:3" ht="14.25">
      <c r="B16" t="s">
        <v>178</v>
      </c>
      <c r="C16" s="52" t="s">
        <v>136</v>
      </c>
    </row>
    <row r="17" spans="2:3" ht="14.25">
      <c r="B17" t="s">
        <v>179</v>
      </c>
      <c r="C17" s="52" t="s">
        <v>137</v>
      </c>
    </row>
    <row r="18" spans="2:3" ht="14.25">
      <c r="B18" t="s">
        <v>180</v>
      </c>
      <c r="C18" s="52" t="s">
        <v>138</v>
      </c>
    </row>
    <row r="19" spans="2:3" ht="14.25">
      <c r="B19" t="s">
        <v>181</v>
      </c>
      <c r="C19" s="52" t="s">
        <v>139</v>
      </c>
    </row>
    <row r="20" spans="2:3" ht="14.25">
      <c r="B20" t="s">
        <v>182</v>
      </c>
      <c r="C20" s="52" t="s">
        <v>140</v>
      </c>
    </row>
    <row r="21" spans="2:3" ht="14.25">
      <c r="B21" t="s">
        <v>183</v>
      </c>
      <c r="C21" s="52" t="s">
        <v>141</v>
      </c>
    </row>
    <row r="22" spans="2:3" ht="14.25">
      <c r="B22" t="s">
        <v>184</v>
      </c>
      <c r="C22" s="52" t="s">
        <v>142</v>
      </c>
    </row>
    <row r="23" spans="2:3" ht="14.25">
      <c r="B23" t="s">
        <v>185</v>
      </c>
      <c r="C23" s="52" t="s">
        <v>143</v>
      </c>
    </row>
    <row r="24" spans="2:3" ht="14.25">
      <c r="B24" t="s">
        <v>186</v>
      </c>
      <c r="C24" s="52" t="s">
        <v>144</v>
      </c>
    </row>
    <row r="25" spans="2:3" ht="14.25">
      <c r="B25" t="s">
        <v>187</v>
      </c>
      <c r="C25" s="52" t="s">
        <v>145</v>
      </c>
    </row>
    <row r="26" spans="2:3" ht="14.25">
      <c r="B26" t="s">
        <v>188</v>
      </c>
      <c r="C26" s="52" t="s">
        <v>146</v>
      </c>
    </row>
    <row r="27" spans="2:3" ht="14.25">
      <c r="B27" t="s">
        <v>189</v>
      </c>
      <c r="C27" s="52" t="s">
        <v>147</v>
      </c>
    </row>
    <row r="28" spans="2:3" ht="14.25">
      <c r="B28" t="s">
        <v>190</v>
      </c>
      <c r="C28" s="52" t="s">
        <v>148</v>
      </c>
    </row>
    <row r="29" spans="2:3" ht="14.25">
      <c r="B29" t="s">
        <v>191</v>
      </c>
      <c r="C29" s="52" t="s">
        <v>149</v>
      </c>
    </row>
    <row r="30" spans="2:3" ht="14.25">
      <c r="B30" t="s">
        <v>192</v>
      </c>
      <c r="C30" s="52" t="s">
        <v>150</v>
      </c>
    </row>
    <row r="31" spans="2:3" ht="14.25">
      <c r="B31" t="s">
        <v>111</v>
      </c>
      <c r="C31" s="52" t="s">
        <v>151</v>
      </c>
    </row>
    <row r="32" spans="2:3" ht="14.25">
      <c r="B32" t="s">
        <v>193</v>
      </c>
      <c r="C32" s="52" t="s">
        <v>152</v>
      </c>
    </row>
    <row r="33" spans="2:3" ht="14.25">
      <c r="B33" s="53" t="s">
        <v>194</v>
      </c>
      <c r="C33" s="52" t="s">
        <v>153</v>
      </c>
    </row>
    <row r="34" spans="2:3" ht="14.25">
      <c r="B34" t="s">
        <v>195</v>
      </c>
      <c r="C34" s="52" t="s">
        <v>154</v>
      </c>
    </row>
    <row r="35" spans="2:3" ht="14.25">
      <c r="B35" t="s">
        <v>196</v>
      </c>
      <c r="C35" s="52" t="s">
        <v>155</v>
      </c>
    </row>
    <row r="36" spans="2:3" ht="14.25">
      <c r="B36" t="s">
        <v>197</v>
      </c>
      <c r="C36" s="52" t="s">
        <v>156</v>
      </c>
    </row>
    <row r="37" spans="2:3" ht="14.25">
      <c r="B37" t="s">
        <v>198</v>
      </c>
      <c r="C37" s="52" t="s">
        <v>157</v>
      </c>
    </row>
    <row r="38" spans="2:3" ht="14.25">
      <c r="B38" s="53" t="s">
        <v>199</v>
      </c>
      <c r="C38" s="52" t="s">
        <v>158</v>
      </c>
    </row>
    <row r="39" spans="2:3" ht="14.25">
      <c r="B39" t="s">
        <v>200</v>
      </c>
      <c r="C39" s="52" t="s">
        <v>159</v>
      </c>
    </row>
    <row r="40" spans="2:3" ht="14.25">
      <c r="B40" t="s">
        <v>201</v>
      </c>
      <c r="C40" s="52" t="s">
        <v>160</v>
      </c>
    </row>
    <row r="41" spans="2:3" ht="14.25">
      <c r="B41" t="s">
        <v>202</v>
      </c>
      <c r="C41" s="52" t="s">
        <v>161</v>
      </c>
    </row>
    <row r="42" spans="2:3" ht="14.25">
      <c r="B42" t="s">
        <v>203</v>
      </c>
      <c r="C42" s="52" t="s">
        <v>162</v>
      </c>
    </row>
    <row r="43" spans="2:3" ht="14.25">
      <c r="B43" t="s">
        <v>204</v>
      </c>
      <c r="C43" s="52" t="s">
        <v>163</v>
      </c>
    </row>
    <row r="44" spans="2:3" ht="14.25">
      <c r="B44" t="s">
        <v>205</v>
      </c>
      <c r="C44" s="52" t="s">
        <v>164</v>
      </c>
    </row>
    <row r="45" spans="2:3" ht="14.25">
      <c r="B45" t="s">
        <v>206</v>
      </c>
      <c r="C45" s="52" t="s">
        <v>165</v>
      </c>
    </row>
    <row r="46" spans="2:3" ht="14.25">
      <c r="B46" t="s">
        <v>207</v>
      </c>
      <c r="C46" s="52" t="s">
        <v>166</v>
      </c>
    </row>
  </sheetData>
  <sheetProtection/>
  <conditionalFormatting sqref="C4:C45 A1:C3">
    <cfRule type="notContainsBlanks" priority="1" dxfId="15">
      <formula>LEN(TRIM(A1))&gt;0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K69"/>
  <sheetViews>
    <sheetView zoomScale="85" zoomScaleNormal="85" zoomScalePageLayoutView="0" workbookViewId="0" topLeftCell="A28">
      <selection activeCell="O32" sqref="O32"/>
    </sheetView>
  </sheetViews>
  <sheetFormatPr defaultColWidth="9.140625" defaultRowHeight="15"/>
  <cols>
    <col min="3" max="3" width="14.7109375" style="0" bestFit="1" customWidth="1"/>
    <col min="4" max="4" width="14.7109375" style="0" customWidth="1"/>
    <col min="5" max="5" width="15.140625" style="0" bestFit="1" customWidth="1"/>
    <col min="6" max="9" width="15.140625" style="0" customWidth="1"/>
    <col min="10" max="10" width="9.8515625" style="0" bestFit="1" customWidth="1"/>
    <col min="11" max="11" width="24.140625" style="0" customWidth="1"/>
  </cols>
  <sheetData>
    <row r="4" spans="3:10" ht="15">
      <c r="C4" s="46"/>
      <c r="D4" s="46"/>
      <c r="E4" s="47"/>
      <c r="F4" s="47"/>
      <c r="G4" s="47"/>
      <c r="H4" s="47"/>
      <c r="I4" s="47"/>
      <c r="J4" s="47" t="s">
        <v>122</v>
      </c>
    </row>
    <row r="5" spans="5:10" ht="14.25" hidden="1">
      <c r="E5" t="s">
        <v>119</v>
      </c>
      <c r="F5" t="s">
        <v>120</v>
      </c>
      <c r="G5" t="s">
        <v>211</v>
      </c>
      <c r="H5" t="s">
        <v>121</v>
      </c>
      <c r="I5" t="s">
        <v>121</v>
      </c>
      <c r="J5">
        <v>29</v>
      </c>
    </row>
    <row r="6" spans="3:10" ht="15">
      <c r="C6" s="48" t="s">
        <v>123</v>
      </c>
      <c r="D6" s="48">
        <f>SUM(D8:D49)</f>
        <v>333</v>
      </c>
      <c r="E6" s="49" t="s">
        <v>1383</v>
      </c>
      <c r="F6" s="49"/>
      <c r="G6" s="49"/>
      <c r="H6" s="49"/>
      <c r="I6" s="49"/>
      <c r="J6" s="50">
        <f>SUM(J8:J48)</f>
        <v>22055828</v>
      </c>
    </row>
    <row r="7" spans="3:11" ht="38.25">
      <c r="C7" s="51" t="s">
        <v>118</v>
      </c>
      <c r="D7" s="51" t="s">
        <v>208</v>
      </c>
      <c r="E7" s="51" t="s">
        <v>209</v>
      </c>
      <c r="F7" s="51" t="s">
        <v>210</v>
      </c>
      <c r="G7" s="51" t="s">
        <v>211</v>
      </c>
      <c r="H7" s="51" t="s">
        <v>121</v>
      </c>
      <c r="I7" s="51" t="s">
        <v>221</v>
      </c>
      <c r="J7" s="51" t="s">
        <v>124</v>
      </c>
      <c r="K7" s="51" t="s">
        <v>1408</v>
      </c>
    </row>
    <row r="8" spans="2:11" ht="15">
      <c r="B8" t="s">
        <v>167</v>
      </c>
      <c r="C8" s="52" t="s">
        <v>125</v>
      </c>
      <c r="D8" s="54">
        <f>SUM(E8:I8)</f>
        <v>0</v>
      </c>
      <c r="E8">
        <f aca="true" t="shared" si="0" ref="E8:H10">_xlfn.COUNTIFS(judet,$B8,statut,E$5)</f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>_xlfn.COUNTIFS(judet,$B8)</f>
        <v>0</v>
      </c>
      <c r="J8">
        <v>376589</v>
      </c>
      <c r="K8" t="e">
        <f>J8/D8</f>
        <v>#DIV/0!</v>
      </c>
    </row>
    <row r="9" spans="2:11" ht="14.25">
      <c r="B9" t="s">
        <v>168</v>
      </c>
      <c r="C9" s="52" t="s">
        <v>126</v>
      </c>
      <c r="D9" s="54">
        <f>SUM(E9:I9)</f>
        <v>0</v>
      </c>
      <c r="E9">
        <f t="shared" si="0"/>
        <v>0</v>
      </c>
      <c r="F9">
        <f t="shared" si="0"/>
        <v>0</v>
      </c>
      <c r="G9">
        <f t="shared" si="0"/>
        <v>0</v>
      </c>
      <c r="H9">
        <f t="shared" si="0"/>
        <v>0</v>
      </c>
      <c r="I9">
        <f>_xlfn.COUNTIFS(judet,$B9)</f>
        <v>0</v>
      </c>
      <c r="J9">
        <v>637880</v>
      </c>
      <c r="K9" t="e">
        <f aca="true" t="shared" si="1" ref="K9:K49">J9/D9</f>
        <v>#DIV/0!</v>
      </c>
    </row>
    <row r="10" spans="2:11" ht="14.25">
      <c r="B10" t="s">
        <v>169</v>
      </c>
      <c r="C10" s="52" t="s">
        <v>127</v>
      </c>
      <c r="D10" s="54">
        <f>SUM(E10:I10)</f>
        <v>0</v>
      </c>
      <c r="E10">
        <f t="shared" si="0"/>
        <v>0</v>
      </c>
      <c r="F10">
        <f t="shared" si="0"/>
        <v>0</v>
      </c>
      <c r="G10">
        <f t="shared" si="0"/>
        <v>0</v>
      </c>
      <c r="H10">
        <f t="shared" si="0"/>
        <v>0</v>
      </c>
      <c r="I10">
        <f>_xlfn.COUNTIFS(judet,$B10)</f>
        <v>0</v>
      </c>
      <c r="J10">
        <v>471155</v>
      </c>
      <c r="K10" t="e">
        <f t="shared" si="1"/>
        <v>#DIV/0!</v>
      </c>
    </row>
    <row r="11" spans="2:11" ht="14.25">
      <c r="B11" t="s">
        <v>170</v>
      </c>
      <c r="C11" s="52" t="s">
        <v>128</v>
      </c>
      <c r="D11" s="54">
        <f aca="true" t="shared" si="2" ref="D11:D49">SUM(E11:I11)</f>
        <v>0</v>
      </c>
      <c r="E11">
        <f aca="true" t="shared" si="3" ref="E11:H30">_xlfn.COUNTIFS(judet,$B11,statut,E$5)</f>
        <v>0</v>
      </c>
      <c r="F11">
        <f t="shared" si="3"/>
        <v>0</v>
      </c>
      <c r="G11">
        <f t="shared" si="3"/>
        <v>0</v>
      </c>
      <c r="H11">
        <f t="shared" si="3"/>
        <v>0</v>
      </c>
      <c r="I11">
        <f aca="true" t="shared" si="4" ref="I11:I49">_xlfn.COUNTIFS(judet,$B11)</f>
        <v>0</v>
      </c>
      <c r="J11">
        <v>2121794</v>
      </c>
      <c r="K11" t="e">
        <f t="shared" si="1"/>
        <v>#DIV/0!</v>
      </c>
    </row>
    <row r="12" spans="2:11" ht="14.25">
      <c r="B12" t="s">
        <v>171</v>
      </c>
      <c r="C12" s="52" t="s">
        <v>129</v>
      </c>
      <c r="D12" s="54">
        <f t="shared" si="2"/>
        <v>0</v>
      </c>
      <c r="E12">
        <f t="shared" si="3"/>
        <v>0</v>
      </c>
      <c r="F12">
        <f t="shared" si="3"/>
        <v>0</v>
      </c>
      <c r="G12">
        <f t="shared" si="3"/>
        <v>0</v>
      </c>
      <c r="H12">
        <f t="shared" si="3"/>
        <v>0</v>
      </c>
      <c r="I12">
        <f t="shared" si="4"/>
        <v>0</v>
      </c>
      <c r="J12">
        <v>742053</v>
      </c>
      <c r="K12" t="e">
        <f t="shared" si="1"/>
        <v>#DIV/0!</v>
      </c>
    </row>
    <row r="13" spans="2:11" ht="14.25">
      <c r="B13" t="s">
        <v>172</v>
      </c>
      <c r="C13" s="52" t="s">
        <v>130</v>
      </c>
      <c r="D13" s="54">
        <f t="shared" si="2"/>
        <v>0</v>
      </c>
      <c r="E13">
        <f t="shared" si="3"/>
        <v>0</v>
      </c>
      <c r="F13">
        <f t="shared" si="3"/>
        <v>0</v>
      </c>
      <c r="G13">
        <f t="shared" si="3"/>
        <v>0</v>
      </c>
      <c r="H13">
        <f t="shared" si="3"/>
        <v>0</v>
      </c>
      <c r="I13">
        <f t="shared" si="4"/>
        <v>0</v>
      </c>
      <c r="J13">
        <v>617118</v>
      </c>
      <c r="K13" t="e">
        <f t="shared" si="1"/>
        <v>#DIV/0!</v>
      </c>
    </row>
    <row r="14" spans="2:11" ht="14.25">
      <c r="B14" t="s">
        <v>173</v>
      </c>
      <c r="C14" s="52" t="s">
        <v>131</v>
      </c>
      <c r="D14" s="54">
        <f t="shared" si="2"/>
        <v>0</v>
      </c>
      <c r="E14">
        <f t="shared" si="3"/>
        <v>0</v>
      </c>
      <c r="F14">
        <f t="shared" si="3"/>
        <v>0</v>
      </c>
      <c r="G14">
        <f t="shared" si="3"/>
        <v>0</v>
      </c>
      <c r="H14">
        <f t="shared" si="3"/>
        <v>0</v>
      </c>
      <c r="I14">
        <f t="shared" si="4"/>
        <v>0</v>
      </c>
      <c r="J14">
        <v>328286</v>
      </c>
      <c r="K14" t="e">
        <f t="shared" si="1"/>
        <v>#DIV/0!</v>
      </c>
    </row>
    <row r="15" spans="2:11" ht="14.25">
      <c r="B15" t="s">
        <v>174</v>
      </c>
      <c r="C15" s="52" t="s">
        <v>132</v>
      </c>
      <c r="D15" s="54">
        <f t="shared" si="2"/>
        <v>0</v>
      </c>
      <c r="E15">
        <f t="shared" si="3"/>
        <v>0</v>
      </c>
      <c r="F15">
        <f t="shared" si="3"/>
        <v>0</v>
      </c>
      <c r="G15">
        <f t="shared" si="3"/>
        <v>0</v>
      </c>
      <c r="H15">
        <f t="shared" si="3"/>
        <v>0</v>
      </c>
      <c r="I15">
        <f t="shared" si="4"/>
        <v>0</v>
      </c>
      <c r="J15">
        <v>346773</v>
      </c>
      <c r="K15" t="e">
        <f t="shared" si="1"/>
        <v>#DIV/0!</v>
      </c>
    </row>
    <row r="16" spans="2:11" ht="14.25">
      <c r="B16" t="s">
        <v>175</v>
      </c>
      <c r="C16" s="52" t="s">
        <v>133</v>
      </c>
      <c r="D16" s="54">
        <f t="shared" si="2"/>
        <v>0</v>
      </c>
      <c r="E16">
        <f t="shared" si="3"/>
        <v>0</v>
      </c>
      <c r="F16">
        <f t="shared" si="3"/>
        <v>0</v>
      </c>
      <c r="G16">
        <f t="shared" si="3"/>
        <v>0</v>
      </c>
      <c r="H16">
        <f t="shared" si="3"/>
        <v>0</v>
      </c>
      <c r="I16">
        <f t="shared" si="4"/>
        <v>0</v>
      </c>
      <c r="J16">
        <v>452328</v>
      </c>
      <c r="K16" t="e">
        <f t="shared" si="1"/>
        <v>#DIV/0!</v>
      </c>
    </row>
    <row r="17" spans="2:11" ht="14.25">
      <c r="B17" t="s">
        <v>176</v>
      </c>
      <c r="C17" s="52" t="s">
        <v>134</v>
      </c>
      <c r="D17" s="54">
        <f t="shared" si="2"/>
        <v>0</v>
      </c>
      <c r="E17">
        <f t="shared" si="3"/>
        <v>0</v>
      </c>
      <c r="F17">
        <f t="shared" si="3"/>
        <v>0</v>
      </c>
      <c r="G17">
        <f t="shared" si="3"/>
        <v>0</v>
      </c>
      <c r="H17">
        <f t="shared" si="3"/>
        <v>0</v>
      </c>
      <c r="I17">
        <f t="shared" si="4"/>
        <v>0</v>
      </c>
      <c r="J17">
        <v>634236</v>
      </c>
      <c r="K17" t="e">
        <f t="shared" si="1"/>
        <v>#DIV/0!</v>
      </c>
    </row>
    <row r="18" spans="2:11" ht="14.25">
      <c r="B18" t="s">
        <v>177</v>
      </c>
      <c r="C18" s="52" t="s">
        <v>135</v>
      </c>
      <c r="D18" s="54">
        <f t="shared" si="2"/>
        <v>0</v>
      </c>
      <c r="E18">
        <f t="shared" si="3"/>
        <v>0</v>
      </c>
      <c r="F18">
        <f t="shared" si="3"/>
        <v>0</v>
      </c>
      <c r="G18">
        <f t="shared" si="3"/>
        <v>0</v>
      </c>
      <c r="H18">
        <f t="shared" si="3"/>
        <v>0</v>
      </c>
      <c r="I18">
        <f t="shared" si="4"/>
        <v>0</v>
      </c>
      <c r="J18">
        <v>468110</v>
      </c>
      <c r="K18" t="e">
        <f t="shared" si="1"/>
        <v>#DIV/0!</v>
      </c>
    </row>
    <row r="19" spans="2:11" ht="14.25">
      <c r="B19" t="s">
        <v>178</v>
      </c>
      <c r="C19" s="52" t="s">
        <v>136</v>
      </c>
      <c r="D19" s="54">
        <f t="shared" si="2"/>
        <v>0</v>
      </c>
      <c r="E19">
        <f t="shared" si="3"/>
        <v>0</v>
      </c>
      <c r="F19">
        <f t="shared" si="3"/>
        <v>0</v>
      </c>
      <c r="G19">
        <f t="shared" si="3"/>
        <v>0</v>
      </c>
      <c r="H19">
        <f t="shared" si="3"/>
        <v>0</v>
      </c>
      <c r="I19">
        <f t="shared" si="4"/>
        <v>0</v>
      </c>
      <c r="J19">
        <v>730216</v>
      </c>
      <c r="K19" t="e">
        <f t="shared" si="1"/>
        <v>#DIV/0!</v>
      </c>
    </row>
    <row r="20" spans="2:11" ht="14.25">
      <c r="B20" t="s">
        <v>179</v>
      </c>
      <c r="C20" s="52" t="s">
        <v>137</v>
      </c>
      <c r="D20" s="54">
        <f t="shared" si="2"/>
        <v>0</v>
      </c>
      <c r="E20">
        <f t="shared" si="3"/>
        <v>0</v>
      </c>
      <c r="F20">
        <f t="shared" si="3"/>
        <v>0</v>
      </c>
      <c r="G20">
        <f t="shared" si="3"/>
        <v>0</v>
      </c>
      <c r="H20">
        <f t="shared" si="3"/>
        <v>0</v>
      </c>
      <c r="I20">
        <f t="shared" si="4"/>
        <v>0</v>
      </c>
      <c r="J20">
        <v>311084</v>
      </c>
      <c r="K20" t="e">
        <f t="shared" si="1"/>
        <v>#DIV/0!</v>
      </c>
    </row>
    <row r="21" spans="2:11" ht="14.25">
      <c r="B21" t="s">
        <v>180</v>
      </c>
      <c r="C21" s="52" t="s">
        <v>138</v>
      </c>
      <c r="D21" s="54">
        <f t="shared" si="2"/>
        <v>0</v>
      </c>
      <c r="E21">
        <f t="shared" si="3"/>
        <v>0</v>
      </c>
      <c r="F21">
        <f t="shared" si="3"/>
        <v>0</v>
      </c>
      <c r="G21">
        <f t="shared" si="3"/>
        <v>0</v>
      </c>
      <c r="H21">
        <f t="shared" si="3"/>
        <v>0</v>
      </c>
      <c r="I21">
        <f t="shared" si="4"/>
        <v>0</v>
      </c>
      <c r="J21">
        <v>320124</v>
      </c>
      <c r="K21" t="e">
        <f t="shared" si="1"/>
        <v>#DIV/0!</v>
      </c>
    </row>
    <row r="22" spans="2:11" ht="14.25">
      <c r="B22" t="s">
        <v>181</v>
      </c>
      <c r="C22" s="52" t="s">
        <v>139</v>
      </c>
      <c r="D22" s="54">
        <f t="shared" si="2"/>
        <v>0</v>
      </c>
      <c r="E22">
        <f t="shared" si="3"/>
        <v>0</v>
      </c>
      <c r="F22">
        <f t="shared" si="3"/>
        <v>0</v>
      </c>
      <c r="G22">
        <f t="shared" si="3"/>
        <v>0</v>
      </c>
      <c r="H22">
        <f t="shared" si="3"/>
        <v>0</v>
      </c>
      <c r="I22">
        <f t="shared" si="4"/>
        <v>0</v>
      </c>
      <c r="J22">
        <v>766315</v>
      </c>
      <c r="K22" t="e">
        <f t="shared" si="1"/>
        <v>#DIV/0!</v>
      </c>
    </row>
    <row r="23" spans="2:11" ht="14.25">
      <c r="B23" t="s">
        <v>182</v>
      </c>
      <c r="C23" s="52" t="s">
        <v>140</v>
      </c>
      <c r="D23" s="54">
        <f t="shared" si="2"/>
        <v>0</v>
      </c>
      <c r="E23">
        <f t="shared" si="3"/>
        <v>0</v>
      </c>
      <c r="F23">
        <f t="shared" si="3"/>
        <v>0</v>
      </c>
      <c r="G23">
        <f t="shared" si="3"/>
        <v>0</v>
      </c>
      <c r="H23">
        <f t="shared" si="3"/>
        <v>0</v>
      </c>
      <c r="I23">
        <f t="shared" si="4"/>
        <v>0</v>
      </c>
      <c r="J23">
        <v>226879</v>
      </c>
      <c r="K23" t="e">
        <f t="shared" si="1"/>
        <v>#DIV/0!</v>
      </c>
    </row>
    <row r="24" spans="2:11" ht="14.25">
      <c r="B24" t="s">
        <v>183</v>
      </c>
      <c r="C24" s="52" t="s">
        <v>141</v>
      </c>
      <c r="D24" s="54">
        <f t="shared" si="2"/>
        <v>0</v>
      </c>
      <c r="E24">
        <f t="shared" si="3"/>
        <v>0</v>
      </c>
      <c r="F24">
        <f t="shared" si="3"/>
        <v>0</v>
      </c>
      <c r="G24">
        <f t="shared" si="3"/>
        <v>0</v>
      </c>
      <c r="H24">
        <f t="shared" si="3"/>
        <v>0</v>
      </c>
      <c r="I24">
        <f t="shared" si="4"/>
        <v>0</v>
      </c>
      <c r="J24">
        <v>522195</v>
      </c>
      <c r="K24" t="e">
        <f t="shared" si="1"/>
        <v>#DIV/0!</v>
      </c>
    </row>
    <row r="25" spans="2:11" ht="14.25">
      <c r="B25" t="s">
        <v>184</v>
      </c>
      <c r="C25" s="52" t="s">
        <v>142</v>
      </c>
      <c r="D25" s="54">
        <f t="shared" si="2"/>
        <v>0</v>
      </c>
      <c r="E25">
        <f t="shared" si="3"/>
        <v>0</v>
      </c>
      <c r="F25">
        <f t="shared" si="3"/>
        <v>0</v>
      </c>
      <c r="G25">
        <f t="shared" si="3"/>
        <v>0</v>
      </c>
      <c r="H25">
        <f t="shared" si="3"/>
        <v>0</v>
      </c>
      <c r="I25">
        <f t="shared" si="4"/>
        <v>0</v>
      </c>
      <c r="J25">
        <v>691276</v>
      </c>
      <c r="K25" t="e">
        <f t="shared" si="1"/>
        <v>#DIV/0!</v>
      </c>
    </row>
    <row r="26" spans="2:11" ht="14.25">
      <c r="B26" t="s">
        <v>185</v>
      </c>
      <c r="C26" s="52" t="s">
        <v>143</v>
      </c>
      <c r="D26" s="54">
        <f t="shared" si="2"/>
        <v>0</v>
      </c>
      <c r="E26">
        <f t="shared" si="3"/>
        <v>0</v>
      </c>
      <c r="F26">
        <f t="shared" si="3"/>
        <v>0</v>
      </c>
      <c r="G26">
        <f t="shared" si="3"/>
        <v>0</v>
      </c>
      <c r="H26">
        <f t="shared" si="3"/>
        <v>0</v>
      </c>
      <c r="I26">
        <f t="shared" si="4"/>
        <v>0</v>
      </c>
      <c r="J26">
        <v>359883</v>
      </c>
      <c r="K26" t="e">
        <f t="shared" si="1"/>
        <v>#DIV/0!</v>
      </c>
    </row>
    <row r="27" spans="2:11" ht="14.25">
      <c r="B27" t="s">
        <v>186</v>
      </c>
      <c r="C27" s="52" t="s">
        <v>144</v>
      </c>
      <c r="D27" s="54">
        <f t="shared" si="2"/>
        <v>0</v>
      </c>
      <c r="E27">
        <f t="shared" si="3"/>
        <v>0</v>
      </c>
      <c r="F27">
        <f t="shared" si="3"/>
        <v>0</v>
      </c>
      <c r="G27">
        <f t="shared" si="3"/>
        <v>0</v>
      </c>
      <c r="H27">
        <f t="shared" si="3"/>
        <v>0</v>
      </c>
      <c r="I27">
        <f t="shared" si="4"/>
        <v>0</v>
      </c>
      <c r="J27">
        <v>626201</v>
      </c>
      <c r="K27" t="e">
        <f t="shared" si="1"/>
        <v>#DIV/0!</v>
      </c>
    </row>
    <row r="28" spans="2:11" ht="14.25">
      <c r="B28" t="s">
        <v>187</v>
      </c>
      <c r="C28" s="52" t="s">
        <v>145</v>
      </c>
      <c r="D28" s="54">
        <f t="shared" si="2"/>
        <v>0</v>
      </c>
      <c r="E28">
        <f t="shared" si="3"/>
        <v>0</v>
      </c>
      <c r="F28">
        <f t="shared" si="3"/>
        <v>0</v>
      </c>
      <c r="G28">
        <f t="shared" si="3"/>
        <v>0</v>
      </c>
      <c r="H28">
        <f t="shared" si="3"/>
        <v>0</v>
      </c>
      <c r="I28">
        <f t="shared" si="4"/>
        <v>0</v>
      </c>
      <c r="J28">
        <v>272768</v>
      </c>
      <c r="K28" t="e">
        <f t="shared" si="1"/>
        <v>#DIV/0!</v>
      </c>
    </row>
    <row r="29" spans="2:11" ht="14.25">
      <c r="B29" t="s">
        <v>202</v>
      </c>
      <c r="C29" s="52" t="s">
        <v>161</v>
      </c>
      <c r="D29" s="54">
        <f t="shared" si="2"/>
        <v>0</v>
      </c>
      <c r="E29">
        <f t="shared" si="3"/>
        <v>0</v>
      </c>
      <c r="F29">
        <f t="shared" si="3"/>
        <v>0</v>
      </c>
      <c r="G29">
        <f t="shared" si="3"/>
        <v>0</v>
      </c>
      <c r="H29">
        <f t="shared" si="3"/>
        <v>0</v>
      </c>
      <c r="I29">
        <f t="shared" si="4"/>
        <v>0</v>
      </c>
      <c r="J29">
        <v>238333</v>
      </c>
      <c r="K29" t="e">
        <f t="shared" si="1"/>
        <v>#DIV/0!</v>
      </c>
    </row>
    <row r="30" spans="2:11" ht="14.25">
      <c r="B30" t="s">
        <v>189</v>
      </c>
      <c r="C30" s="52" t="s">
        <v>147</v>
      </c>
      <c r="D30" s="54">
        <f t="shared" si="2"/>
        <v>0</v>
      </c>
      <c r="E30">
        <f t="shared" si="3"/>
        <v>0</v>
      </c>
      <c r="F30">
        <f t="shared" si="3"/>
        <v>0</v>
      </c>
      <c r="G30">
        <f t="shared" si="3"/>
        <v>0</v>
      </c>
      <c r="H30">
        <f t="shared" si="3"/>
        <v>0</v>
      </c>
      <c r="I30">
        <f t="shared" si="4"/>
        <v>0</v>
      </c>
      <c r="J30">
        <v>331809</v>
      </c>
      <c r="K30" t="e">
        <f t="shared" si="1"/>
        <v>#DIV/0!</v>
      </c>
    </row>
    <row r="31" spans="2:11" ht="14.25">
      <c r="B31" t="s">
        <v>188</v>
      </c>
      <c r="C31" s="52" t="s">
        <v>146</v>
      </c>
      <c r="D31" s="54">
        <f t="shared" si="2"/>
        <v>0</v>
      </c>
      <c r="E31">
        <f aca="true" t="shared" si="5" ref="E31:H49">_xlfn.COUNTIFS(judet,$B31,statut,E$5)</f>
        <v>0</v>
      </c>
      <c r="F31">
        <f t="shared" si="5"/>
        <v>0</v>
      </c>
      <c r="G31">
        <f t="shared" si="5"/>
        <v>0</v>
      </c>
      <c r="H31">
        <f t="shared" si="5"/>
        <v>0</v>
      </c>
      <c r="I31">
        <f t="shared" si="4"/>
        <v>0</v>
      </c>
      <c r="J31">
        <v>459671</v>
      </c>
      <c r="K31" t="e">
        <f t="shared" si="1"/>
        <v>#DIV/0!</v>
      </c>
    </row>
    <row r="32" spans="2:11" ht="14.25">
      <c r="B32" t="s">
        <v>190</v>
      </c>
      <c r="C32" s="52" t="s">
        <v>148</v>
      </c>
      <c r="D32" s="54">
        <f t="shared" si="2"/>
        <v>0</v>
      </c>
      <c r="E32">
        <f t="shared" si="5"/>
        <v>0</v>
      </c>
      <c r="F32">
        <f t="shared" si="5"/>
        <v>0</v>
      </c>
      <c r="G32">
        <f t="shared" si="5"/>
        <v>0</v>
      </c>
      <c r="H32">
        <f t="shared" si="5"/>
        <v>0</v>
      </c>
      <c r="I32">
        <f t="shared" si="4"/>
        <v>0</v>
      </c>
      <c r="J32">
        <v>429946</v>
      </c>
      <c r="K32" t="e">
        <f t="shared" si="1"/>
        <v>#DIV/0!</v>
      </c>
    </row>
    <row r="33" spans="2:11" ht="14.25">
      <c r="B33" t="s">
        <v>191</v>
      </c>
      <c r="C33" s="52" t="s">
        <v>149</v>
      </c>
      <c r="D33" s="54">
        <f t="shared" si="2"/>
        <v>0</v>
      </c>
      <c r="E33">
        <f t="shared" si="5"/>
        <v>0</v>
      </c>
      <c r="F33">
        <f t="shared" si="5"/>
        <v>0</v>
      </c>
      <c r="G33">
        <f t="shared" si="5"/>
        <v>0</v>
      </c>
      <c r="H33">
        <f t="shared" si="5"/>
        <v>0</v>
      </c>
      <c r="I33">
        <f t="shared" si="4"/>
        <v>0</v>
      </c>
      <c r="J33">
        <v>288379</v>
      </c>
      <c r="K33" t="e">
        <f t="shared" si="1"/>
        <v>#DIV/0!</v>
      </c>
    </row>
    <row r="34" spans="2:11" ht="14.25">
      <c r="B34" t="s">
        <v>192</v>
      </c>
      <c r="C34" s="52" t="s">
        <v>150</v>
      </c>
      <c r="D34" s="54">
        <f t="shared" si="2"/>
        <v>0</v>
      </c>
      <c r="E34">
        <f t="shared" si="5"/>
        <v>0</v>
      </c>
      <c r="F34">
        <f t="shared" si="5"/>
        <v>0</v>
      </c>
      <c r="G34">
        <f t="shared" si="5"/>
        <v>0</v>
      </c>
      <c r="H34">
        <f t="shared" si="5"/>
        <v>0</v>
      </c>
      <c r="I34">
        <f t="shared" si="4"/>
        <v>0</v>
      </c>
      <c r="J34">
        <v>944074</v>
      </c>
      <c r="K34" t="e">
        <f t="shared" si="1"/>
        <v>#DIV/0!</v>
      </c>
    </row>
    <row r="35" spans="2:11" ht="14.25">
      <c r="B35" t="s">
        <v>193</v>
      </c>
      <c r="C35" s="52" t="s">
        <v>152</v>
      </c>
      <c r="D35" s="54">
        <f t="shared" si="2"/>
        <v>0</v>
      </c>
      <c r="E35">
        <f t="shared" si="5"/>
        <v>0</v>
      </c>
      <c r="F35">
        <f t="shared" si="5"/>
        <v>0</v>
      </c>
      <c r="G35">
        <f t="shared" si="5"/>
        <v>0</v>
      </c>
      <c r="H35">
        <f t="shared" si="5"/>
        <v>0</v>
      </c>
      <c r="I35">
        <f t="shared" si="4"/>
        <v>0</v>
      </c>
      <c r="J35">
        <v>522154</v>
      </c>
      <c r="K35" t="e">
        <f t="shared" si="1"/>
        <v>#DIV/0!</v>
      </c>
    </row>
    <row r="36" spans="2:11" ht="14.25">
      <c r="B36" s="53" t="s">
        <v>194</v>
      </c>
      <c r="C36" s="52" t="s">
        <v>153</v>
      </c>
      <c r="D36" s="54">
        <f t="shared" si="2"/>
        <v>333</v>
      </c>
      <c r="E36">
        <f t="shared" si="5"/>
        <v>0</v>
      </c>
      <c r="F36">
        <f t="shared" si="5"/>
        <v>1</v>
      </c>
      <c r="G36">
        <f t="shared" si="5"/>
        <v>1</v>
      </c>
      <c r="H36">
        <f t="shared" si="5"/>
        <v>8</v>
      </c>
      <c r="I36">
        <f t="shared" si="4"/>
        <v>323</v>
      </c>
      <c r="J36">
        <v>593024</v>
      </c>
      <c r="K36">
        <f t="shared" si="1"/>
        <v>1780.852852852853</v>
      </c>
    </row>
    <row r="37" spans="2:11" ht="14.25">
      <c r="B37" t="s">
        <v>195</v>
      </c>
      <c r="C37" s="52" t="s">
        <v>154</v>
      </c>
      <c r="D37" s="54">
        <f t="shared" si="2"/>
        <v>0</v>
      </c>
      <c r="E37">
        <f t="shared" si="5"/>
        <v>0</v>
      </c>
      <c r="F37">
        <f t="shared" si="5"/>
        <v>0</v>
      </c>
      <c r="G37">
        <f t="shared" si="5"/>
        <v>0</v>
      </c>
      <c r="H37">
        <f t="shared" si="5"/>
        <v>0</v>
      </c>
      <c r="I37">
        <f t="shared" si="4"/>
        <v>0</v>
      </c>
      <c r="J37">
        <v>569851</v>
      </c>
      <c r="K37" t="e">
        <f t="shared" si="1"/>
        <v>#DIV/0!</v>
      </c>
    </row>
    <row r="38" spans="2:11" ht="14.25">
      <c r="B38" t="s">
        <v>196</v>
      </c>
      <c r="C38" s="52" t="s">
        <v>155</v>
      </c>
      <c r="D38" s="54">
        <f t="shared" si="2"/>
        <v>0</v>
      </c>
      <c r="E38">
        <f t="shared" si="5"/>
        <v>0</v>
      </c>
      <c r="F38">
        <f t="shared" si="5"/>
        <v>0</v>
      </c>
      <c r="G38">
        <f t="shared" si="5"/>
        <v>0</v>
      </c>
      <c r="H38">
        <f t="shared" si="5"/>
        <v>0</v>
      </c>
      <c r="I38">
        <f t="shared" si="4"/>
        <v>0</v>
      </c>
      <c r="J38">
        <v>438318</v>
      </c>
      <c r="K38" t="e">
        <f t="shared" si="1"/>
        <v>#DIV/0!</v>
      </c>
    </row>
    <row r="39" spans="2:11" ht="14.25">
      <c r="B39" t="s">
        <v>197</v>
      </c>
      <c r="C39" s="52" t="s">
        <v>156</v>
      </c>
      <c r="D39" s="54">
        <f t="shared" si="2"/>
        <v>0</v>
      </c>
      <c r="E39">
        <f t="shared" si="5"/>
        <v>0</v>
      </c>
      <c r="F39">
        <f t="shared" si="5"/>
        <v>0</v>
      </c>
      <c r="G39">
        <f t="shared" si="5"/>
        <v>0</v>
      </c>
      <c r="H39">
        <f t="shared" si="5"/>
        <v>0</v>
      </c>
      <c r="I39">
        <f t="shared" si="4"/>
        <v>0</v>
      </c>
      <c r="J39">
        <v>795931</v>
      </c>
      <c r="K39" t="e">
        <f t="shared" si="1"/>
        <v>#DIV/0!</v>
      </c>
    </row>
    <row r="40" spans="2:11" ht="14.25">
      <c r="B40" t="s">
        <v>198</v>
      </c>
      <c r="C40" s="52" t="s">
        <v>157</v>
      </c>
      <c r="D40" s="54">
        <f t="shared" si="2"/>
        <v>0</v>
      </c>
      <c r="E40">
        <f t="shared" si="5"/>
        <v>0</v>
      </c>
      <c r="F40">
        <f t="shared" si="5"/>
        <v>0</v>
      </c>
      <c r="G40">
        <f t="shared" si="5"/>
        <v>0</v>
      </c>
      <c r="H40">
        <f t="shared" si="5"/>
        <v>0</v>
      </c>
      <c r="I40">
        <f t="shared" si="4"/>
        <v>0</v>
      </c>
      <c r="J40">
        <v>466905</v>
      </c>
      <c r="K40" t="e">
        <f t="shared" si="1"/>
        <v>#DIV/0!</v>
      </c>
    </row>
    <row r="41" spans="2:11" ht="14.25">
      <c r="B41" s="53" t="s">
        <v>199</v>
      </c>
      <c r="C41" s="52" t="s">
        <v>158</v>
      </c>
      <c r="D41" s="54">
        <f t="shared" si="2"/>
        <v>0</v>
      </c>
      <c r="E41">
        <f t="shared" si="5"/>
        <v>0</v>
      </c>
      <c r="F41">
        <f t="shared" si="5"/>
        <v>0</v>
      </c>
      <c r="G41">
        <f t="shared" si="5"/>
        <v>0</v>
      </c>
      <c r="H41">
        <f t="shared" si="5"/>
        <v>0</v>
      </c>
      <c r="I41">
        <f t="shared" si="4"/>
        <v>0</v>
      </c>
      <c r="J41">
        <v>245088</v>
      </c>
      <c r="K41" t="e">
        <f t="shared" si="1"/>
        <v>#DIV/0!</v>
      </c>
    </row>
    <row r="42" spans="2:11" ht="14.25">
      <c r="B42" t="s">
        <v>200</v>
      </c>
      <c r="C42" s="52" t="s">
        <v>159</v>
      </c>
      <c r="D42" s="54">
        <f t="shared" si="2"/>
        <v>0</v>
      </c>
      <c r="E42">
        <f t="shared" si="5"/>
        <v>0</v>
      </c>
      <c r="F42">
        <f t="shared" si="5"/>
        <v>0</v>
      </c>
      <c r="G42">
        <f t="shared" si="5"/>
        <v>0</v>
      </c>
      <c r="H42">
        <f t="shared" si="5"/>
        <v>0</v>
      </c>
      <c r="I42">
        <f t="shared" si="4"/>
        <v>0</v>
      </c>
      <c r="J42">
        <v>387979</v>
      </c>
      <c r="K42" t="e">
        <f t="shared" si="1"/>
        <v>#DIV/0!</v>
      </c>
    </row>
    <row r="43" spans="2:11" ht="14.25">
      <c r="B43" t="s">
        <v>201</v>
      </c>
      <c r="C43" s="52" t="s">
        <v>160</v>
      </c>
      <c r="D43" s="54">
        <f t="shared" si="2"/>
        <v>0</v>
      </c>
      <c r="E43">
        <f t="shared" si="5"/>
        <v>0</v>
      </c>
      <c r="F43">
        <f t="shared" si="5"/>
        <v>0</v>
      </c>
      <c r="G43">
        <f t="shared" si="5"/>
        <v>0</v>
      </c>
      <c r="H43">
        <f t="shared" si="5"/>
        <v>0</v>
      </c>
      <c r="I43">
        <f t="shared" si="4"/>
        <v>0</v>
      </c>
      <c r="J43">
        <v>757679</v>
      </c>
      <c r="K43" t="e">
        <f t="shared" si="1"/>
        <v>#DIV/0!</v>
      </c>
    </row>
    <row r="44" spans="2:11" ht="14.25">
      <c r="B44" t="s">
        <v>111</v>
      </c>
      <c r="C44" s="52" t="s">
        <v>151</v>
      </c>
      <c r="D44" s="54">
        <f t="shared" si="2"/>
        <v>0</v>
      </c>
      <c r="E44">
        <f t="shared" si="5"/>
        <v>0</v>
      </c>
      <c r="F44">
        <f t="shared" si="5"/>
        <v>0</v>
      </c>
      <c r="G44">
        <f t="shared" si="5"/>
        <v>0</v>
      </c>
      <c r="H44">
        <f t="shared" si="5"/>
        <v>0</v>
      </c>
      <c r="I44">
        <f t="shared" si="4"/>
        <v>0</v>
      </c>
      <c r="J44">
        <v>280888</v>
      </c>
      <c r="K44" t="e">
        <f t="shared" si="1"/>
        <v>#DIV/0!</v>
      </c>
    </row>
    <row r="45" spans="2:11" ht="14.25">
      <c r="B45" t="s">
        <v>203</v>
      </c>
      <c r="C45" s="52" t="s">
        <v>162</v>
      </c>
      <c r="D45" s="54">
        <f t="shared" si="2"/>
        <v>0</v>
      </c>
      <c r="E45">
        <f t="shared" si="5"/>
        <v>0</v>
      </c>
      <c r="F45">
        <f t="shared" si="5"/>
        <v>0</v>
      </c>
      <c r="G45">
        <f t="shared" si="5"/>
        <v>0</v>
      </c>
      <c r="H45">
        <f t="shared" si="5"/>
        <v>0</v>
      </c>
      <c r="I45">
        <f t="shared" si="4"/>
        <v>0</v>
      </c>
      <c r="J45">
        <v>752091</v>
      </c>
      <c r="K45" t="e">
        <f t="shared" si="1"/>
        <v>#DIV/0!</v>
      </c>
    </row>
    <row r="46" spans="2:11" ht="14.25">
      <c r="B46" t="s">
        <v>204</v>
      </c>
      <c r="C46" s="52" t="s">
        <v>163</v>
      </c>
      <c r="D46" s="54">
        <f t="shared" si="2"/>
        <v>0</v>
      </c>
      <c r="E46">
        <f t="shared" si="5"/>
        <v>0</v>
      </c>
      <c r="F46">
        <f t="shared" si="5"/>
        <v>0</v>
      </c>
      <c r="G46">
        <f t="shared" si="5"/>
        <v>0</v>
      </c>
      <c r="H46">
        <f t="shared" si="5"/>
        <v>0</v>
      </c>
      <c r="I46">
        <f t="shared" si="4"/>
        <v>0</v>
      </c>
      <c r="J46">
        <v>374887</v>
      </c>
      <c r="K46" t="e">
        <f t="shared" si="1"/>
        <v>#DIV/0!</v>
      </c>
    </row>
    <row r="47" spans="2:11" ht="14.25">
      <c r="B47" t="s">
        <v>205</v>
      </c>
      <c r="C47" s="52" t="s">
        <v>164</v>
      </c>
      <c r="D47" s="54">
        <f t="shared" si="2"/>
        <v>0</v>
      </c>
      <c r="E47">
        <f t="shared" si="5"/>
        <v>0</v>
      </c>
      <c r="F47">
        <f t="shared" si="5"/>
        <v>0</v>
      </c>
      <c r="G47">
        <f t="shared" si="5"/>
        <v>0</v>
      </c>
      <c r="H47">
        <f t="shared" si="5"/>
        <v>0</v>
      </c>
      <c r="I47">
        <f t="shared" si="4"/>
        <v>0</v>
      </c>
      <c r="J47">
        <v>397878</v>
      </c>
      <c r="K47" t="e">
        <f t="shared" si="1"/>
        <v>#DIV/0!</v>
      </c>
    </row>
    <row r="48" spans="2:11" ht="14.25">
      <c r="B48" t="s">
        <v>206</v>
      </c>
      <c r="C48" s="52" t="s">
        <v>165</v>
      </c>
      <c r="D48" s="54">
        <f t="shared" si="2"/>
        <v>0</v>
      </c>
      <c r="E48">
        <f t="shared" si="5"/>
        <v>0</v>
      </c>
      <c r="F48">
        <f t="shared" si="5"/>
        <v>0</v>
      </c>
      <c r="G48">
        <f t="shared" si="5"/>
        <v>0</v>
      </c>
      <c r="H48">
        <f t="shared" si="5"/>
        <v>0</v>
      </c>
      <c r="I48">
        <f t="shared" si="4"/>
        <v>0</v>
      </c>
      <c r="J48">
        <v>757680</v>
      </c>
      <c r="K48" t="e">
        <f t="shared" si="1"/>
        <v>#DIV/0!</v>
      </c>
    </row>
    <row r="49" spans="2:11" ht="14.25">
      <c r="B49" t="s">
        <v>207</v>
      </c>
      <c r="C49" s="52" t="s">
        <v>166</v>
      </c>
      <c r="D49" s="54">
        <f t="shared" si="2"/>
        <v>0</v>
      </c>
      <c r="E49">
        <f t="shared" si="5"/>
        <v>0</v>
      </c>
      <c r="F49">
        <f t="shared" si="5"/>
        <v>0</v>
      </c>
      <c r="G49">
        <f t="shared" si="5"/>
        <v>0</v>
      </c>
      <c r="H49">
        <f t="shared" si="5"/>
        <v>0</v>
      </c>
      <c r="I49">
        <f t="shared" si="4"/>
        <v>0</v>
      </c>
      <c r="J49">
        <v>493234</v>
      </c>
      <c r="K49" t="e">
        <f t="shared" si="1"/>
        <v>#DIV/0!</v>
      </c>
    </row>
    <row r="50" spans="3:9" ht="14.25">
      <c r="C50" s="56" t="s">
        <v>122</v>
      </c>
      <c r="D50" s="55">
        <f aca="true" t="shared" si="6" ref="D50:I50">SUM(D8:D49)</f>
        <v>333</v>
      </c>
      <c r="E50" s="55">
        <f t="shared" si="6"/>
        <v>0</v>
      </c>
      <c r="F50" s="55">
        <f t="shared" si="6"/>
        <v>1</v>
      </c>
      <c r="G50" s="55">
        <f t="shared" si="6"/>
        <v>1</v>
      </c>
      <c r="H50" s="55">
        <f t="shared" si="6"/>
        <v>8</v>
      </c>
      <c r="I50" s="55">
        <f t="shared" si="6"/>
        <v>323</v>
      </c>
    </row>
    <row r="51" spans="4:9" ht="14.25">
      <c r="D51" s="55"/>
      <c r="E51" s="55"/>
      <c r="F51" s="55"/>
      <c r="G51" s="55"/>
      <c r="H51" s="55"/>
      <c r="I51" s="55"/>
    </row>
    <row r="52" spans="4:9" ht="14.25">
      <c r="D52" s="55"/>
      <c r="E52" s="55"/>
      <c r="F52" s="55"/>
      <c r="G52" s="55"/>
      <c r="H52" s="55"/>
      <c r="I52" s="55"/>
    </row>
    <row r="53" spans="4:9" ht="14.25">
      <c r="D53" s="55"/>
      <c r="E53" s="55"/>
      <c r="F53" s="55"/>
      <c r="G53" s="55"/>
      <c r="H53" s="55"/>
      <c r="I53" s="55"/>
    </row>
    <row r="54" spans="4:9" ht="14.25">
      <c r="D54" s="55"/>
      <c r="E54" s="55"/>
      <c r="F54" s="55"/>
      <c r="G54" s="55"/>
      <c r="H54" s="55"/>
      <c r="I54" s="55"/>
    </row>
    <row r="55" spans="4:9" ht="14.25">
      <c r="D55" s="55"/>
      <c r="E55" s="55"/>
      <c r="F55" s="55"/>
      <c r="G55" s="55"/>
      <c r="H55" s="55"/>
      <c r="I55" s="55"/>
    </row>
    <row r="56" spans="4:9" ht="14.25">
      <c r="D56" s="55"/>
      <c r="E56" s="55"/>
      <c r="F56" s="55"/>
      <c r="G56" s="55"/>
      <c r="H56" s="55"/>
      <c r="I56" s="55"/>
    </row>
    <row r="57" spans="4:9" ht="14.25">
      <c r="D57" s="55"/>
      <c r="E57" s="55"/>
      <c r="F57" s="55"/>
      <c r="G57" s="55"/>
      <c r="H57" s="55"/>
      <c r="I57" s="55"/>
    </row>
    <row r="58" spans="4:9" ht="14.25">
      <c r="D58" s="55"/>
      <c r="E58" s="55"/>
      <c r="F58" s="55"/>
      <c r="G58" s="55"/>
      <c r="H58" s="55"/>
      <c r="I58" s="55"/>
    </row>
    <row r="59" spans="4:9" ht="14.25">
      <c r="D59" s="55"/>
      <c r="E59" s="55"/>
      <c r="F59" s="55"/>
      <c r="G59" s="55"/>
      <c r="H59" s="55"/>
      <c r="I59" s="55"/>
    </row>
    <row r="60" spans="4:9" ht="14.25">
      <c r="D60" s="55"/>
      <c r="E60" s="55"/>
      <c r="F60" s="55"/>
      <c r="G60" s="55"/>
      <c r="H60" s="55"/>
      <c r="I60" s="55"/>
    </row>
    <row r="61" spans="4:9" ht="14.25">
      <c r="D61" s="55"/>
      <c r="E61" s="55"/>
      <c r="F61" s="55"/>
      <c r="G61" s="55"/>
      <c r="H61" s="55"/>
      <c r="I61" s="55"/>
    </row>
    <row r="62" spans="4:9" ht="14.25">
      <c r="D62" s="55"/>
      <c r="E62" s="55"/>
      <c r="F62" s="55"/>
      <c r="G62" s="55"/>
      <c r="H62" s="55"/>
      <c r="I62" s="55"/>
    </row>
    <row r="63" spans="4:9" ht="14.25">
      <c r="D63" s="55"/>
      <c r="E63" s="55"/>
      <c r="F63" s="55"/>
      <c r="G63" s="55"/>
      <c r="H63" s="55"/>
      <c r="I63" s="55"/>
    </row>
    <row r="64" spans="4:9" ht="14.25">
      <c r="D64" s="55"/>
      <c r="E64" s="55"/>
      <c r="F64" s="55"/>
      <c r="G64" s="55"/>
      <c r="H64" s="55"/>
      <c r="I64" s="55"/>
    </row>
    <row r="65" spans="4:9" ht="14.25">
      <c r="D65" s="55"/>
      <c r="E65" s="55"/>
      <c r="F65" s="55"/>
      <c r="G65" s="55"/>
      <c r="H65" s="55"/>
      <c r="I65" s="55"/>
    </row>
    <row r="66" spans="4:9" ht="14.25">
      <c r="D66" s="55"/>
      <c r="E66" s="55"/>
      <c r="F66" s="55"/>
      <c r="G66" s="55"/>
      <c r="H66" s="55"/>
      <c r="I66" s="55"/>
    </row>
    <row r="67" spans="4:9" ht="14.25">
      <c r="D67" s="55"/>
      <c r="E67" s="55"/>
      <c r="F67" s="55"/>
      <c r="G67" s="55"/>
      <c r="H67" s="55"/>
      <c r="I67" s="55"/>
    </row>
    <row r="68" spans="4:9" ht="14.25">
      <c r="D68" s="55"/>
      <c r="E68" s="55"/>
      <c r="F68" s="55"/>
      <c r="G68" s="55"/>
      <c r="H68" s="55"/>
      <c r="I68" s="55"/>
    </row>
    <row r="69" spans="4:9" ht="14.25">
      <c r="D69" s="55"/>
      <c r="E69" s="55"/>
      <c r="F69" s="55"/>
      <c r="G69" s="55"/>
      <c r="H69" s="55"/>
      <c r="I69" s="55"/>
    </row>
  </sheetData>
  <sheetProtection/>
  <autoFilter ref="B7:K50">
    <sortState ref="B8:K69">
      <sortCondition sortBy="value" ref="K8:K69"/>
    </sortState>
  </autoFilter>
  <conditionalFormatting sqref="D8:H49">
    <cfRule type="dataBar" priority="4" dxfId="1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{afd140ec-b94b-43fb-b379-ad92c1ea66aa}</x14:id>
        </ext>
      </extLst>
    </cfRule>
  </conditionalFormatting>
  <conditionalFormatting sqref="J8:J49">
    <cfRule type="dataBar" priority="3" dxfId="1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{758e02b0-7dd9-4630-88db-9f8563434bac}</x14:id>
        </ext>
      </extLst>
    </cfRule>
  </conditionalFormatting>
  <conditionalFormatting sqref="I8:I49">
    <cfRule type="dataBar" priority="2" dxfId="1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{1e4e5f86-f375-4170-be32-226279862a53}</x14:id>
        </ext>
      </extLst>
    </cfRule>
  </conditionalFormatting>
  <conditionalFormatting sqref="K8:K49">
    <cfRule type="dataBar" priority="1" dxfId="1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{d4a68306-3bc0-49c5-bcd6-7618dcb716f7}</x14:id>
        </ext>
      </extLst>
    </cfRule>
  </conditionalFormatting>
  <printOptions/>
  <pageMargins left="0.7" right="0.7" top="0.75" bottom="0.75" header="0.3" footer="0.3"/>
  <pageSetup horizontalDpi="600" verticalDpi="600" orientation="portrait"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fd140ec-b94b-43fb-b379-ad92c1ea66a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D8:H49</xm:sqref>
        </x14:conditionalFormatting>
        <x14:conditionalFormatting xmlns:xm="http://schemas.microsoft.com/office/excel/2006/main">
          <x14:cfRule type="dataBar" id="{758e02b0-7dd9-4630-88db-9f8563434ba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J8:J49</xm:sqref>
        </x14:conditionalFormatting>
        <x14:conditionalFormatting xmlns:xm="http://schemas.microsoft.com/office/excel/2006/main">
          <x14:cfRule type="dataBar" id="{1e4e5f86-f375-4170-be32-226279862a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I8:I49</xm:sqref>
        </x14:conditionalFormatting>
        <x14:conditionalFormatting xmlns:xm="http://schemas.microsoft.com/office/excel/2006/main">
          <x14:cfRule type="dataBar" id="{d4a68306-3bc0-49c5-bcd6-7618dcb716f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K8:K49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2:AC169"/>
  <sheetViews>
    <sheetView zoomScale="85" zoomScaleNormal="85" zoomScalePageLayoutView="0" workbookViewId="0" topLeftCell="F43">
      <selection activeCell="R21" sqref="R21"/>
    </sheetView>
  </sheetViews>
  <sheetFormatPr defaultColWidth="8.7109375" defaultRowHeight="15"/>
  <cols>
    <col min="1" max="1" width="8.7109375" style="60" customWidth="1"/>
    <col min="2" max="2" width="11.421875" style="60" customWidth="1"/>
    <col min="3" max="4" width="12.28125" style="60" customWidth="1"/>
    <col min="5" max="5" width="6.421875" style="60" bestFit="1" customWidth="1"/>
    <col min="6" max="10" width="8.28125" style="60" customWidth="1"/>
    <col min="11" max="11" width="12.28125" style="60" customWidth="1"/>
    <col min="12" max="107" width="8.7109375" style="60" customWidth="1"/>
    <col min="108" max="108" width="9.140625" style="60" customWidth="1"/>
    <col min="109" max="16384" width="8.7109375" style="60" customWidth="1"/>
  </cols>
  <sheetData>
    <row r="2" ht="12.75">
      <c r="P2" s="74"/>
    </row>
    <row r="6" spans="2:12" ht="20.25">
      <c r="B6" s="69" t="s">
        <v>9</v>
      </c>
      <c r="C6" s="62">
        <f>Totalizator!K1</f>
        <v>0</v>
      </c>
      <c r="D6" s="62"/>
      <c r="E6" s="62"/>
      <c r="F6" s="62"/>
      <c r="G6" s="62"/>
      <c r="H6" s="62"/>
      <c r="I6" s="62"/>
      <c r="J6" s="62"/>
      <c r="K6" s="62"/>
      <c r="L6" s="61">
        <f>C6/$C$13</f>
        <v>0</v>
      </c>
    </row>
    <row r="7" spans="2:12" ht="20.25">
      <c r="B7" s="69" t="s">
        <v>10</v>
      </c>
      <c r="C7" s="62">
        <f>Totalizator!L1</f>
        <v>0</v>
      </c>
      <c r="D7" s="62"/>
      <c r="E7" s="62"/>
      <c r="F7" s="62"/>
      <c r="G7" s="62"/>
      <c r="H7" s="62"/>
      <c r="I7" s="62"/>
      <c r="J7" s="62"/>
      <c r="K7" s="62"/>
      <c r="L7" s="61">
        <f>C7/$C$13</f>
        <v>0</v>
      </c>
    </row>
    <row r="8" spans="2:12" ht="30">
      <c r="B8" s="69" t="s">
        <v>11</v>
      </c>
      <c r="C8" s="62">
        <f>Totalizator!M1</f>
        <v>0</v>
      </c>
      <c r="D8" s="62"/>
      <c r="E8" s="62"/>
      <c r="F8" s="62"/>
      <c r="G8" s="62"/>
      <c r="H8" s="62"/>
      <c r="I8" s="62"/>
      <c r="J8" s="62"/>
      <c r="K8" s="62"/>
      <c r="L8" s="61">
        <f>C8/$C$13</f>
        <v>0</v>
      </c>
    </row>
    <row r="9" spans="2:12" ht="30">
      <c r="B9" s="69" t="s">
        <v>12</v>
      </c>
      <c r="C9" s="62">
        <f>Totalizator!N1</f>
        <v>0</v>
      </c>
      <c r="D9" s="62"/>
      <c r="E9" s="62"/>
      <c r="F9" s="62"/>
      <c r="G9" s="62"/>
      <c r="H9" s="62"/>
      <c r="I9" s="62"/>
      <c r="J9" s="62"/>
      <c r="K9" s="62"/>
      <c r="L9" s="61">
        <f>C9/$C$13</f>
        <v>0</v>
      </c>
    </row>
    <row r="10" spans="2:12" ht="30">
      <c r="B10" s="69" t="s">
        <v>13</v>
      </c>
      <c r="C10" s="62">
        <f>Totalizator!O1</f>
        <v>0</v>
      </c>
      <c r="D10" s="62"/>
      <c r="E10" s="62"/>
      <c r="F10" s="62"/>
      <c r="G10" s="62"/>
      <c r="H10" s="62"/>
      <c r="I10" s="62"/>
      <c r="J10" s="62"/>
      <c r="K10" s="62"/>
      <c r="L10" s="61"/>
    </row>
    <row r="11" spans="2:12" ht="20.25">
      <c r="B11" s="69" t="s">
        <v>14</v>
      </c>
      <c r="C11" s="62">
        <f>Totalizator!P1</f>
        <v>0</v>
      </c>
      <c r="D11" s="62"/>
      <c r="E11" s="62"/>
      <c r="F11" s="62"/>
      <c r="G11" s="62"/>
      <c r="H11" s="62"/>
      <c r="I11" s="62"/>
      <c r="J11" s="62"/>
      <c r="K11" s="62"/>
      <c r="L11" s="61">
        <f>C11/$C$13</f>
        <v>0</v>
      </c>
    </row>
    <row r="12" spans="2:12" ht="20.25">
      <c r="B12" s="69" t="s">
        <v>14</v>
      </c>
      <c r="C12" s="62">
        <f>Totalizator!Q1</f>
        <v>315</v>
      </c>
      <c r="D12" s="62"/>
      <c r="E12" s="62"/>
      <c r="F12" s="62"/>
      <c r="G12" s="62"/>
      <c r="H12" s="62"/>
      <c r="I12" s="62"/>
      <c r="J12" s="62"/>
      <c r="K12" s="62"/>
      <c r="L12" s="61">
        <f>C12/$C$13</f>
        <v>1</v>
      </c>
    </row>
    <row r="13" spans="2:11" ht="12.75">
      <c r="B13" s="69" t="s">
        <v>122</v>
      </c>
      <c r="C13" s="65">
        <f>SUM(C6:C12)</f>
        <v>315</v>
      </c>
      <c r="D13" s="73"/>
      <c r="E13" s="73"/>
      <c r="F13" s="73"/>
      <c r="G13" s="73"/>
      <c r="H13" s="73"/>
      <c r="I13" s="73"/>
      <c r="J13" s="73"/>
      <c r="K13" s="73"/>
    </row>
    <row r="14" spans="2:11" ht="12.75"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2:11" ht="12.75"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2:29" s="67" customFormat="1" ht="28.5">
      <c r="B16" s="69" t="s">
        <v>1387</v>
      </c>
      <c r="C16" s="69" t="s">
        <v>1383</v>
      </c>
      <c r="D16" s="68" t="s">
        <v>1386</v>
      </c>
      <c r="E16" s="68" t="s">
        <v>1389</v>
      </c>
      <c r="F16" s="69" t="s">
        <v>1393</v>
      </c>
      <c r="G16" s="71" t="s">
        <v>1392</v>
      </c>
      <c r="H16" s="71" t="s">
        <v>1391</v>
      </c>
      <c r="I16" s="68" t="s">
        <v>1389</v>
      </c>
      <c r="J16" s="70" t="s">
        <v>1390</v>
      </c>
      <c r="K16" s="68" t="s">
        <v>1386</v>
      </c>
      <c r="L16" s="68" t="s">
        <v>1389</v>
      </c>
      <c r="P16" s="68" t="s">
        <v>1388</v>
      </c>
      <c r="Q16" s="69" t="s">
        <v>1387</v>
      </c>
      <c r="R16" s="69" t="s">
        <v>1383</v>
      </c>
      <c r="S16" s="68" t="s">
        <v>1386</v>
      </c>
      <c r="U16" s="68" t="s">
        <v>1388</v>
      </c>
      <c r="V16" s="69" t="s">
        <v>1387</v>
      </c>
      <c r="W16" s="69" t="s">
        <v>1383</v>
      </c>
      <c r="X16" s="68" t="s">
        <v>1386</v>
      </c>
      <c r="Z16" s="68" t="s">
        <v>1388</v>
      </c>
      <c r="AA16" s="69" t="s">
        <v>1387</v>
      </c>
      <c r="AB16" s="69" t="s">
        <v>1383</v>
      </c>
      <c r="AC16" s="68" t="s">
        <v>1386</v>
      </c>
    </row>
    <row r="17" spans="1:29" ht="20.25">
      <c r="A17" s="98"/>
      <c r="B17" s="62" t="s">
        <v>41</v>
      </c>
      <c r="C17" s="62">
        <f aca="true" t="shared" si="0" ref="C17:C48">INDEX(NrDisc,1,MATCH(B17,CapTabDisc,0))</f>
        <v>285</v>
      </c>
      <c r="D17" s="61">
        <f aca="true" t="shared" si="1" ref="D17:D48">C17/$C$13</f>
        <v>0.9047619047619048</v>
      </c>
      <c r="E17" s="60">
        <f aca="true" t="shared" si="2" ref="E17:E48">RANK(C17,$C$17:$C$110)</f>
        <v>1</v>
      </c>
      <c r="F17" s="64"/>
      <c r="G17" s="61">
        <f>_xlfn.IFERROR(F17/C17,"")</f>
        <v>0</v>
      </c>
      <c r="H17" s="63">
        <f>_xlfn.IFERROR(INDEX(discipline,1,MATCH(B17,Tabdspsus,0)),"")</f>
        <v>0</v>
      </c>
      <c r="I17" s="60">
        <f aca="true" t="shared" si="3" ref="I17:I48">RANK(C17,DScuCIS)</f>
        <v>1</v>
      </c>
      <c r="J17" s="62">
        <f aca="true" t="shared" si="4" ref="J17:J48">INDEX(discipline,1,MATCH(B17,Tabdspsus,0))</f>
        <v>0</v>
      </c>
      <c r="K17" s="61">
        <f aca="true" t="shared" si="5" ref="K17:K48">_xlfn.IFERROR(J17/C17,"")</f>
        <v>0</v>
      </c>
      <c r="P17" s="65">
        <v>1</v>
      </c>
      <c r="Q17" s="62" t="str">
        <f aca="true" t="shared" si="6" ref="Q17:Q48">INDEX(listaDS,MATCH(P17,$I$17:$I$110))</f>
        <v>Fotbal</v>
      </c>
      <c r="R17" s="62">
        <f aca="true" t="shared" si="7" ref="R17:R48">SUMIF(listaDS,Q17,DScuCIS)</f>
        <v>285</v>
      </c>
      <c r="S17" s="61">
        <f>R17/$C$13</f>
        <v>0.9047619047619048</v>
      </c>
      <c r="U17" s="65">
        <v>33</v>
      </c>
      <c r="V17" s="66" t="str">
        <f aca="true" t="shared" si="8" ref="V17:V48">INDEX(listaDS,MATCH(U17,$I$17:$I$110))</f>
        <v>Hochei Pe Gheata</v>
      </c>
      <c r="W17" s="62">
        <f aca="true" t="shared" si="9" ref="W17:W48">SUMIF(listaDS,V17,DScuCIS)</f>
        <v>10</v>
      </c>
      <c r="X17" s="61">
        <f aca="true" t="shared" si="10" ref="X17:X48">W17/$C$13</f>
        <v>0.031746031746031744</v>
      </c>
      <c r="Z17" s="65">
        <v>65</v>
      </c>
      <c r="AA17" s="62" t="str">
        <f aca="true" t="shared" si="11" ref="AA17:AA46">INDEX(listaDS,MATCH(Z17,$I$17:$I$110))</f>
        <v>Teqball</v>
      </c>
      <c r="AB17" s="62">
        <f aca="true" t="shared" si="12" ref="AB17:AB46">SUMIF(listaDS,AA17,DScuCIS)</f>
        <v>0</v>
      </c>
      <c r="AC17" s="61">
        <f aca="true" t="shared" si="13" ref="AC17:AC46">AB17/$C$13</f>
        <v>0</v>
      </c>
    </row>
    <row r="18" spans="1:29" ht="20.25">
      <c r="A18" s="98"/>
      <c r="B18" s="62" t="s">
        <v>50</v>
      </c>
      <c r="C18" s="62">
        <f t="shared" si="0"/>
        <v>148</v>
      </c>
      <c r="D18" s="61">
        <f t="shared" si="1"/>
        <v>0.46984126984126984</v>
      </c>
      <c r="E18" s="60">
        <f t="shared" si="2"/>
        <v>2</v>
      </c>
      <c r="F18" s="64"/>
      <c r="G18" s="61">
        <f aca="true" t="shared" si="14" ref="G18:G81">_xlfn.IFERROR(F18/C18,"")</f>
        <v>0</v>
      </c>
      <c r="H18" s="63">
        <f aca="true" t="shared" si="15" ref="H18:H49">INDEX(discipline,1,MATCH(B18,Tabdspsus,0))</f>
        <v>0</v>
      </c>
      <c r="I18" s="60">
        <f t="shared" si="3"/>
        <v>2</v>
      </c>
      <c r="J18" s="62">
        <f t="shared" si="4"/>
        <v>0</v>
      </c>
      <c r="K18" s="61">
        <f t="shared" si="5"/>
        <v>0</v>
      </c>
      <c r="P18" s="65">
        <f aca="true" t="shared" si="16" ref="P18:P48">P17+1</f>
        <v>2</v>
      </c>
      <c r="Q18" s="62" t="str">
        <f t="shared" si="6"/>
        <v>Handbal</v>
      </c>
      <c r="R18" s="62">
        <f t="shared" si="7"/>
        <v>148</v>
      </c>
      <c r="S18" s="61">
        <f aca="true" t="shared" si="17" ref="S18:S48">R18/$C$13</f>
        <v>0.46984126984126984</v>
      </c>
      <c r="U18" s="65">
        <f aca="true" t="shared" si="18" ref="U18:U48">U17+1</f>
        <v>34</v>
      </c>
      <c r="V18" s="66" t="str">
        <f t="shared" si="8"/>
        <v>Hochei Pe Gheata</v>
      </c>
      <c r="W18" s="62">
        <f t="shared" si="9"/>
        <v>10</v>
      </c>
      <c r="X18" s="61">
        <f t="shared" si="10"/>
        <v>0.031746031746031744</v>
      </c>
      <c r="Z18" s="65">
        <f aca="true" t="shared" si="19" ref="Z18:Z46">Z17+1</f>
        <v>66</v>
      </c>
      <c r="AA18" s="62" t="str">
        <f t="shared" si="11"/>
        <v>Teqball</v>
      </c>
      <c r="AB18" s="62">
        <f t="shared" si="12"/>
        <v>0</v>
      </c>
      <c r="AC18" s="61">
        <f t="shared" si="13"/>
        <v>0</v>
      </c>
    </row>
    <row r="19" spans="1:29" ht="20.25">
      <c r="A19" s="98"/>
      <c r="B19" s="62" t="s">
        <v>22</v>
      </c>
      <c r="C19" s="62">
        <f t="shared" si="0"/>
        <v>108</v>
      </c>
      <c r="D19" s="61">
        <f t="shared" si="1"/>
        <v>0.34285714285714286</v>
      </c>
      <c r="E19" s="60">
        <f t="shared" si="2"/>
        <v>6</v>
      </c>
      <c r="F19" s="64"/>
      <c r="G19" s="61">
        <f t="shared" si="14"/>
        <v>0</v>
      </c>
      <c r="H19" s="63">
        <f t="shared" si="15"/>
        <v>0</v>
      </c>
      <c r="I19" s="60">
        <f t="shared" si="3"/>
        <v>6</v>
      </c>
      <c r="J19" s="62">
        <f t="shared" si="4"/>
        <v>0</v>
      </c>
      <c r="K19" s="61">
        <f t="shared" si="5"/>
        <v>0</v>
      </c>
      <c r="P19" s="65">
        <f t="shared" si="16"/>
        <v>3</v>
      </c>
      <c r="Q19" s="62" t="str">
        <f t="shared" si="6"/>
        <v>Handbal</v>
      </c>
      <c r="R19" s="62">
        <f t="shared" si="7"/>
        <v>148</v>
      </c>
      <c r="S19" s="61">
        <f t="shared" si="17"/>
        <v>0.46984126984126984</v>
      </c>
      <c r="U19" s="65">
        <f t="shared" si="18"/>
        <v>35</v>
      </c>
      <c r="V19" s="66" t="str">
        <f t="shared" si="8"/>
        <v>Hochei Pe Gheata</v>
      </c>
      <c r="W19" s="62">
        <f t="shared" si="9"/>
        <v>10</v>
      </c>
      <c r="X19" s="61">
        <f t="shared" si="10"/>
        <v>0.031746031746031744</v>
      </c>
      <c r="Z19" s="65">
        <f t="shared" si="19"/>
        <v>67</v>
      </c>
      <c r="AA19" s="62" t="str">
        <f t="shared" si="11"/>
        <v>Teqball</v>
      </c>
      <c r="AB19" s="62">
        <f t="shared" si="12"/>
        <v>0</v>
      </c>
      <c r="AC19" s="61">
        <f t="shared" si="13"/>
        <v>0</v>
      </c>
    </row>
    <row r="20" spans="1:29" ht="20.25" customHeight="1">
      <c r="A20" s="98"/>
      <c r="B20" s="62" t="s">
        <v>97</v>
      </c>
      <c r="C20" s="62">
        <f t="shared" si="0"/>
        <v>113</v>
      </c>
      <c r="D20" s="61">
        <f t="shared" si="1"/>
        <v>0.35873015873015873</v>
      </c>
      <c r="E20" s="60">
        <f t="shared" si="2"/>
        <v>3</v>
      </c>
      <c r="F20" s="64"/>
      <c r="G20" s="61">
        <f t="shared" si="14"/>
        <v>0</v>
      </c>
      <c r="H20" s="63">
        <f t="shared" si="15"/>
        <v>0</v>
      </c>
      <c r="I20" s="60">
        <f t="shared" si="3"/>
        <v>3</v>
      </c>
      <c r="J20" s="62">
        <f t="shared" si="4"/>
        <v>0</v>
      </c>
      <c r="K20" s="61">
        <f t="shared" si="5"/>
        <v>0</v>
      </c>
      <c r="P20" s="65">
        <f t="shared" si="16"/>
        <v>4</v>
      </c>
      <c r="Q20" s="62" t="str">
        <f t="shared" si="6"/>
        <v>Handbal</v>
      </c>
      <c r="R20" s="62">
        <f t="shared" si="7"/>
        <v>148</v>
      </c>
      <c r="S20" s="61">
        <f t="shared" si="17"/>
        <v>0.46984126984126984</v>
      </c>
      <c r="U20" s="65">
        <f t="shared" si="18"/>
        <v>36</v>
      </c>
      <c r="V20" s="66" t="str">
        <f t="shared" si="8"/>
        <v>Hochei Pe Gheata</v>
      </c>
      <c r="W20" s="62">
        <f t="shared" si="9"/>
        <v>10</v>
      </c>
      <c r="X20" s="61">
        <f t="shared" si="10"/>
        <v>0.031746031746031744</v>
      </c>
      <c r="Z20" s="65">
        <f t="shared" si="19"/>
        <v>68</v>
      </c>
      <c r="AA20" s="62" t="str">
        <f t="shared" si="11"/>
        <v>Teqball</v>
      </c>
      <c r="AB20" s="62">
        <f t="shared" si="12"/>
        <v>0</v>
      </c>
      <c r="AC20" s="61">
        <f t="shared" si="13"/>
        <v>0</v>
      </c>
    </row>
    <row r="21" spans="1:29" ht="20.25">
      <c r="A21" s="98"/>
      <c r="B21" s="62" t="s">
        <v>25</v>
      </c>
      <c r="C21" s="62">
        <f t="shared" si="0"/>
        <v>109</v>
      </c>
      <c r="D21" s="61">
        <f t="shared" si="1"/>
        <v>0.346031746031746</v>
      </c>
      <c r="E21" s="60">
        <f t="shared" si="2"/>
        <v>5</v>
      </c>
      <c r="F21" s="64"/>
      <c r="G21" s="61">
        <f t="shared" si="14"/>
        <v>0</v>
      </c>
      <c r="H21" s="63">
        <f t="shared" si="15"/>
        <v>0</v>
      </c>
      <c r="I21" s="60">
        <f t="shared" si="3"/>
        <v>5</v>
      </c>
      <c r="J21" s="62">
        <f t="shared" si="4"/>
        <v>0</v>
      </c>
      <c r="K21" s="61">
        <f t="shared" si="5"/>
        <v>0</v>
      </c>
      <c r="P21" s="65">
        <f t="shared" si="16"/>
        <v>5</v>
      </c>
      <c r="Q21" s="62" t="str">
        <f t="shared" si="6"/>
        <v>Baschet</v>
      </c>
      <c r="R21" s="62">
        <f t="shared" si="7"/>
        <v>109</v>
      </c>
      <c r="S21" s="61">
        <f t="shared" si="17"/>
        <v>0.346031746031746</v>
      </c>
      <c r="U21" s="65">
        <f t="shared" si="18"/>
        <v>37</v>
      </c>
      <c r="V21" s="66" t="str">
        <f t="shared" si="8"/>
        <v>Hochei Pe Gheata</v>
      </c>
      <c r="W21" s="62">
        <f t="shared" si="9"/>
        <v>10</v>
      </c>
      <c r="X21" s="61">
        <f t="shared" si="10"/>
        <v>0.031746031746031744</v>
      </c>
      <c r="Z21" s="65">
        <f t="shared" si="19"/>
        <v>69</v>
      </c>
      <c r="AA21" s="62" t="str">
        <f t="shared" si="11"/>
        <v>Teqball</v>
      </c>
      <c r="AB21" s="62">
        <f t="shared" si="12"/>
        <v>0</v>
      </c>
      <c r="AC21" s="61">
        <f t="shared" si="13"/>
        <v>0</v>
      </c>
    </row>
    <row r="22" spans="1:29" ht="20.25">
      <c r="A22" s="98"/>
      <c r="B22" s="62" t="s">
        <v>102</v>
      </c>
      <c r="C22" s="62">
        <f t="shared" si="0"/>
        <v>110</v>
      </c>
      <c r="D22" s="61">
        <f t="shared" si="1"/>
        <v>0.3492063492063492</v>
      </c>
      <c r="E22" s="60">
        <f t="shared" si="2"/>
        <v>4</v>
      </c>
      <c r="F22" s="64"/>
      <c r="G22" s="61">
        <f t="shared" si="14"/>
        <v>0</v>
      </c>
      <c r="H22" s="63">
        <f t="shared" si="15"/>
        <v>0</v>
      </c>
      <c r="I22" s="60">
        <f t="shared" si="3"/>
        <v>4</v>
      </c>
      <c r="J22" s="62">
        <f t="shared" si="4"/>
        <v>0</v>
      </c>
      <c r="K22" s="61">
        <f t="shared" si="5"/>
        <v>0</v>
      </c>
      <c r="P22" s="65">
        <f t="shared" si="16"/>
        <v>6</v>
      </c>
      <c r="Q22" s="62" t="str">
        <f t="shared" si="6"/>
        <v>Volei</v>
      </c>
      <c r="R22" s="62">
        <f t="shared" si="7"/>
        <v>110</v>
      </c>
      <c r="S22" s="61">
        <f t="shared" si="17"/>
        <v>0.3492063492063492</v>
      </c>
      <c r="U22" s="65">
        <f t="shared" si="18"/>
        <v>38</v>
      </c>
      <c r="V22" s="66" t="str">
        <f t="shared" si="8"/>
        <v>Hochei Pe Gheata</v>
      </c>
      <c r="W22" s="62">
        <f t="shared" si="9"/>
        <v>10</v>
      </c>
      <c r="X22" s="61">
        <f t="shared" si="10"/>
        <v>0.031746031746031744</v>
      </c>
      <c r="Z22" s="65">
        <f t="shared" si="19"/>
        <v>70</v>
      </c>
      <c r="AA22" s="62" t="str">
        <f t="shared" si="11"/>
        <v>Teqball</v>
      </c>
      <c r="AB22" s="62">
        <f t="shared" si="12"/>
        <v>0</v>
      </c>
      <c r="AC22" s="61">
        <f t="shared" si="13"/>
        <v>0</v>
      </c>
    </row>
    <row r="23" spans="1:29" ht="20.25">
      <c r="A23" s="98"/>
      <c r="B23" s="62" t="s">
        <v>92</v>
      </c>
      <c r="C23" s="62">
        <f t="shared" si="0"/>
        <v>91</v>
      </c>
      <c r="D23" s="61">
        <f t="shared" si="1"/>
        <v>0.28888888888888886</v>
      </c>
      <c r="E23" s="60">
        <f t="shared" si="2"/>
        <v>9</v>
      </c>
      <c r="F23" s="64"/>
      <c r="G23" s="61">
        <f t="shared" si="14"/>
        <v>0</v>
      </c>
      <c r="H23" s="63">
        <f t="shared" si="15"/>
        <v>0</v>
      </c>
      <c r="I23" s="60">
        <f t="shared" si="3"/>
        <v>9</v>
      </c>
      <c r="J23" s="62">
        <f t="shared" si="4"/>
        <v>0</v>
      </c>
      <c r="K23" s="61">
        <f t="shared" si="5"/>
        <v>0</v>
      </c>
      <c r="P23" s="65">
        <f t="shared" si="16"/>
        <v>7</v>
      </c>
      <c r="Q23" s="62" t="str">
        <f t="shared" si="6"/>
        <v>Volei</v>
      </c>
      <c r="R23" s="62">
        <f t="shared" si="7"/>
        <v>110</v>
      </c>
      <c r="S23" s="61">
        <f t="shared" si="17"/>
        <v>0.3492063492063492</v>
      </c>
      <c r="U23" s="65">
        <f t="shared" si="18"/>
        <v>39</v>
      </c>
      <c r="V23" s="66" t="str">
        <f t="shared" si="8"/>
        <v>Hochei Pe Gheata</v>
      </c>
      <c r="W23" s="62">
        <f t="shared" si="9"/>
        <v>10</v>
      </c>
      <c r="X23" s="61">
        <f t="shared" si="10"/>
        <v>0.031746031746031744</v>
      </c>
      <c r="Z23" s="65">
        <f t="shared" si="19"/>
        <v>71</v>
      </c>
      <c r="AA23" s="62" t="str">
        <f t="shared" si="11"/>
        <v>Teqball</v>
      </c>
      <c r="AB23" s="62">
        <f t="shared" si="12"/>
        <v>0</v>
      </c>
      <c r="AC23" s="61">
        <f t="shared" si="13"/>
        <v>0</v>
      </c>
    </row>
    <row r="24" spans="1:29" ht="14.25">
      <c r="A24" s="98"/>
      <c r="B24" s="62" t="s">
        <v>96</v>
      </c>
      <c r="C24" s="62">
        <f t="shared" si="0"/>
        <v>107</v>
      </c>
      <c r="D24" s="61">
        <f t="shared" si="1"/>
        <v>0.3396825396825397</v>
      </c>
      <c r="E24" s="60">
        <f t="shared" si="2"/>
        <v>8</v>
      </c>
      <c r="F24" s="64"/>
      <c r="G24" s="61">
        <f t="shared" si="14"/>
        <v>0</v>
      </c>
      <c r="H24" s="63">
        <f t="shared" si="15"/>
        <v>0</v>
      </c>
      <c r="I24" s="60">
        <f t="shared" si="3"/>
        <v>8</v>
      </c>
      <c r="J24" s="62">
        <f t="shared" si="4"/>
        <v>0</v>
      </c>
      <c r="K24" s="61">
        <f t="shared" si="5"/>
        <v>0</v>
      </c>
      <c r="P24" s="65">
        <f t="shared" si="16"/>
        <v>8</v>
      </c>
      <c r="Q24" s="62" t="str">
        <f t="shared" si="6"/>
        <v>Tenis</v>
      </c>
      <c r="R24" s="62">
        <f t="shared" si="7"/>
        <v>107</v>
      </c>
      <c r="S24" s="61">
        <f t="shared" si="17"/>
        <v>0.3396825396825397</v>
      </c>
      <c r="U24" s="65">
        <f t="shared" si="18"/>
        <v>40</v>
      </c>
      <c r="V24" s="66" t="str">
        <f t="shared" si="8"/>
        <v>Motociclism</v>
      </c>
      <c r="W24" s="62">
        <f t="shared" si="9"/>
        <v>2</v>
      </c>
      <c r="X24" s="61">
        <f t="shared" si="10"/>
        <v>0.006349206349206349</v>
      </c>
      <c r="Z24" s="65">
        <f t="shared" si="19"/>
        <v>72</v>
      </c>
      <c r="AA24" s="62" t="str">
        <f t="shared" si="11"/>
        <v>Teqball</v>
      </c>
      <c r="AB24" s="62">
        <f t="shared" si="12"/>
        <v>0</v>
      </c>
      <c r="AC24" s="61">
        <f t="shared" si="13"/>
        <v>0</v>
      </c>
    </row>
    <row r="25" spans="1:29" ht="20.25">
      <c r="A25" s="98"/>
      <c r="B25" s="62" t="s">
        <v>1405</v>
      </c>
      <c r="C25" s="62">
        <f t="shared" si="0"/>
        <v>108</v>
      </c>
      <c r="D25" s="61">
        <f t="shared" si="1"/>
        <v>0.34285714285714286</v>
      </c>
      <c r="E25" s="60">
        <f t="shared" si="2"/>
        <v>6</v>
      </c>
      <c r="F25" s="64"/>
      <c r="G25" s="61">
        <f t="shared" si="14"/>
        <v>0</v>
      </c>
      <c r="H25" s="63">
        <f t="shared" si="15"/>
        <v>0</v>
      </c>
      <c r="I25" s="60">
        <f t="shared" si="3"/>
        <v>6</v>
      </c>
      <c r="J25" s="62">
        <f t="shared" si="4"/>
        <v>0</v>
      </c>
      <c r="K25" s="61">
        <f t="shared" si="5"/>
        <v>0</v>
      </c>
      <c r="P25" s="65">
        <f t="shared" si="16"/>
        <v>9</v>
      </c>
      <c r="Q25" s="62" t="str">
        <f t="shared" si="6"/>
        <v>Sportul pt. toti</v>
      </c>
      <c r="R25" s="62">
        <f t="shared" si="7"/>
        <v>108</v>
      </c>
      <c r="S25" s="61">
        <f t="shared" si="17"/>
        <v>0.34285714285714286</v>
      </c>
      <c r="U25" s="65">
        <f t="shared" si="18"/>
        <v>41</v>
      </c>
      <c r="V25" s="66" t="str">
        <f t="shared" si="8"/>
        <v>Kaiac Canoe</v>
      </c>
      <c r="W25" s="62">
        <f t="shared" si="9"/>
        <v>6</v>
      </c>
      <c r="X25" s="61">
        <f t="shared" si="10"/>
        <v>0.01904761904761905</v>
      </c>
      <c r="Z25" s="65">
        <f t="shared" si="19"/>
        <v>73</v>
      </c>
      <c r="AA25" s="62" t="str">
        <f t="shared" si="11"/>
        <v>Teqball</v>
      </c>
      <c r="AB25" s="62">
        <f t="shared" si="12"/>
        <v>0</v>
      </c>
      <c r="AC25" s="61">
        <f t="shared" si="13"/>
        <v>0</v>
      </c>
    </row>
    <row r="26" spans="1:29" ht="20.25">
      <c r="A26" s="98"/>
      <c r="B26" s="62" t="s">
        <v>45</v>
      </c>
      <c r="C26" s="62">
        <f t="shared" si="0"/>
        <v>71</v>
      </c>
      <c r="D26" s="61">
        <f t="shared" si="1"/>
        <v>0.2253968253968254</v>
      </c>
      <c r="E26" s="60">
        <f t="shared" si="2"/>
        <v>12</v>
      </c>
      <c r="F26" s="64"/>
      <c r="G26" s="61">
        <f t="shared" si="14"/>
        <v>0</v>
      </c>
      <c r="H26" s="63">
        <f t="shared" si="15"/>
        <v>0</v>
      </c>
      <c r="I26" s="60">
        <f t="shared" si="3"/>
        <v>12</v>
      </c>
      <c r="J26" s="62">
        <f t="shared" si="4"/>
        <v>0</v>
      </c>
      <c r="K26" s="61">
        <f t="shared" si="5"/>
        <v>0</v>
      </c>
      <c r="P26" s="65">
        <f t="shared" si="16"/>
        <v>10</v>
      </c>
      <c r="Q26" s="62" t="str">
        <f t="shared" si="6"/>
        <v>Sportul pt. toti</v>
      </c>
      <c r="R26" s="62">
        <f t="shared" si="7"/>
        <v>108</v>
      </c>
      <c r="S26" s="61">
        <f t="shared" si="17"/>
        <v>0.34285714285714286</v>
      </c>
      <c r="U26" s="65">
        <f t="shared" si="18"/>
        <v>42</v>
      </c>
      <c r="V26" s="66" t="str">
        <f t="shared" si="8"/>
        <v>Kaiac Canoe</v>
      </c>
      <c r="W26" s="62">
        <f t="shared" si="9"/>
        <v>6</v>
      </c>
      <c r="X26" s="61">
        <f t="shared" si="10"/>
        <v>0.01904761904761905</v>
      </c>
      <c r="Z26" s="65">
        <f t="shared" si="19"/>
        <v>74</v>
      </c>
      <c r="AA26" s="62" t="str">
        <f t="shared" si="11"/>
        <v>Teqball</v>
      </c>
      <c r="AB26" s="62">
        <f t="shared" si="12"/>
        <v>0</v>
      </c>
      <c r="AC26" s="61">
        <f t="shared" si="13"/>
        <v>0</v>
      </c>
    </row>
    <row r="27" spans="1:29" ht="20.25">
      <c r="A27" s="98"/>
      <c r="B27" s="62" t="s">
        <v>24</v>
      </c>
      <c r="C27" s="62">
        <f t="shared" si="0"/>
        <v>61</v>
      </c>
      <c r="D27" s="61">
        <f t="shared" si="1"/>
        <v>0.19365079365079366</v>
      </c>
      <c r="E27" s="60">
        <f t="shared" si="2"/>
        <v>15</v>
      </c>
      <c r="F27" s="64"/>
      <c r="G27" s="61">
        <f t="shared" si="14"/>
        <v>0</v>
      </c>
      <c r="H27" s="63">
        <f t="shared" si="15"/>
        <v>0</v>
      </c>
      <c r="I27" s="60">
        <f t="shared" si="3"/>
        <v>15</v>
      </c>
      <c r="J27" s="62">
        <f t="shared" si="4"/>
        <v>0</v>
      </c>
      <c r="K27" s="61">
        <f t="shared" si="5"/>
        <v>0</v>
      </c>
      <c r="P27" s="65">
        <f t="shared" si="16"/>
        <v>11</v>
      </c>
      <c r="Q27" s="62" t="str">
        <f t="shared" si="6"/>
        <v>Sportul pt. toti</v>
      </c>
      <c r="R27" s="62">
        <f t="shared" si="7"/>
        <v>108</v>
      </c>
      <c r="S27" s="61">
        <f t="shared" si="17"/>
        <v>0.34285714285714286</v>
      </c>
      <c r="U27" s="65">
        <f t="shared" si="18"/>
        <v>43</v>
      </c>
      <c r="V27" s="66" t="str">
        <f t="shared" si="8"/>
        <v>Kaiac Canoe</v>
      </c>
      <c r="W27" s="62">
        <f t="shared" si="9"/>
        <v>6</v>
      </c>
      <c r="X27" s="61">
        <f t="shared" si="10"/>
        <v>0.01904761904761905</v>
      </c>
      <c r="Z27" s="65">
        <f t="shared" si="19"/>
        <v>75</v>
      </c>
      <c r="AA27" s="62" t="str">
        <f t="shared" si="11"/>
        <v>Teqball</v>
      </c>
      <c r="AB27" s="62">
        <f t="shared" si="12"/>
        <v>0</v>
      </c>
      <c r="AC27" s="61">
        <f t="shared" si="13"/>
        <v>0</v>
      </c>
    </row>
    <row r="28" spans="1:29" ht="14.25">
      <c r="A28" s="98"/>
      <c r="B28" s="62" t="s">
        <v>70</v>
      </c>
      <c r="C28" s="62">
        <f t="shared" si="0"/>
        <v>8</v>
      </c>
      <c r="D28" s="61">
        <f t="shared" si="1"/>
        <v>0.025396825396825397</v>
      </c>
      <c r="E28" s="60">
        <f t="shared" si="2"/>
        <v>28</v>
      </c>
      <c r="F28" s="64"/>
      <c r="G28" s="61">
        <f t="shared" si="14"/>
        <v>0</v>
      </c>
      <c r="H28" s="63">
        <f t="shared" si="15"/>
        <v>0</v>
      </c>
      <c r="I28" s="60">
        <f t="shared" si="3"/>
        <v>28</v>
      </c>
      <c r="J28" s="62">
        <f t="shared" si="4"/>
        <v>0</v>
      </c>
      <c r="K28" s="61">
        <f t="shared" si="5"/>
        <v>0</v>
      </c>
      <c r="P28" s="65">
        <f t="shared" si="16"/>
        <v>12</v>
      </c>
      <c r="Q28" s="62" t="str">
        <f t="shared" si="6"/>
        <v>Gimnastica</v>
      </c>
      <c r="R28" s="62">
        <f t="shared" si="7"/>
        <v>71</v>
      </c>
      <c r="S28" s="61">
        <f t="shared" si="17"/>
        <v>0.2253968253968254</v>
      </c>
      <c r="U28" s="65">
        <f t="shared" si="18"/>
        <v>44</v>
      </c>
      <c r="V28" s="66" t="str">
        <f t="shared" si="8"/>
        <v>Kaiac Canoe</v>
      </c>
      <c r="W28" s="62">
        <f t="shared" si="9"/>
        <v>6</v>
      </c>
      <c r="X28" s="61">
        <f t="shared" si="10"/>
        <v>0.01904761904761905</v>
      </c>
      <c r="Z28" s="65">
        <f t="shared" si="19"/>
        <v>76</v>
      </c>
      <c r="AA28" s="62" t="str">
        <f t="shared" si="11"/>
        <v>Teqball</v>
      </c>
      <c r="AB28" s="62">
        <f t="shared" si="12"/>
        <v>0</v>
      </c>
      <c r="AC28" s="61">
        <f t="shared" si="13"/>
        <v>0</v>
      </c>
    </row>
    <row r="29" spans="1:29" ht="14.25">
      <c r="A29" s="98"/>
      <c r="B29" s="62" t="s">
        <v>44</v>
      </c>
      <c r="C29" s="62">
        <f t="shared" si="0"/>
        <v>68</v>
      </c>
      <c r="D29" s="61">
        <f t="shared" si="1"/>
        <v>0.21587301587301588</v>
      </c>
      <c r="E29" s="60">
        <f t="shared" si="2"/>
        <v>13</v>
      </c>
      <c r="F29" s="64"/>
      <c r="G29" s="61">
        <f t="shared" si="14"/>
        <v>0</v>
      </c>
      <c r="H29" s="63">
        <f t="shared" si="15"/>
        <v>0</v>
      </c>
      <c r="I29" s="60">
        <f t="shared" si="3"/>
        <v>13</v>
      </c>
      <c r="J29" s="62">
        <f t="shared" si="4"/>
        <v>0</v>
      </c>
      <c r="K29" s="61">
        <f t="shared" si="5"/>
        <v>0</v>
      </c>
      <c r="P29" s="65">
        <f t="shared" si="16"/>
        <v>13</v>
      </c>
      <c r="Q29" s="62" t="str">
        <f t="shared" si="6"/>
        <v>Gimnastica</v>
      </c>
      <c r="R29" s="62">
        <f t="shared" si="7"/>
        <v>71</v>
      </c>
      <c r="S29" s="61">
        <f t="shared" si="17"/>
        <v>0.2253968253968254</v>
      </c>
      <c r="U29" s="65">
        <f t="shared" si="18"/>
        <v>45</v>
      </c>
      <c r="V29" s="66" t="str">
        <f t="shared" si="8"/>
        <v>Kaiac Canoe</v>
      </c>
      <c r="W29" s="62">
        <f t="shared" si="9"/>
        <v>6</v>
      </c>
      <c r="X29" s="61">
        <f t="shared" si="10"/>
        <v>0.01904761904761905</v>
      </c>
      <c r="Z29" s="65">
        <f t="shared" si="19"/>
        <v>77</v>
      </c>
      <c r="AA29" s="62" t="str">
        <f t="shared" si="11"/>
        <v>Teqball</v>
      </c>
      <c r="AB29" s="62">
        <f t="shared" si="12"/>
        <v>0</v>
      </c>
      <c r="AC29" s="61">
        <f t="shared" si="13"/>
        <v>0</v>
      </c>
    </row>
    <row r="30" spans="1:29" ht="14.25">
      <c r="A30" s="98"/>
      <c r="B30" s="62" t="s">
        <v>38</v>
      </c>
      <c r="C30" s="62">
        <f t="shared" si="0"/>
        <v>45</v>
      </c>
      <c r="D30" s="61">
        <f t="shared" si="1"/>
        <v>0.14285714285714285</v>
      </c>
      <c r="E30" s="60">
        <f t="shared" si="2"/>
        <v>19</v>
      </c>
      <c r="F30" s="64"/>
      <c r="G30" s="61">
        <f t="shared" si="14"/>
        <v>0</v>
      </c>
      <c r="H30" s="63">
        <f t="shared" si="15"/>
        <v>0</v>
      </c>
      <c r="I30" s="60">
        <f t="shared" si="3"/>
        <v>19</v>
      </c>
      <c r="J30" s="62">
        <f t="shared" si="4"/>
        <v>0</v>
      </c>
      <c r="K30" s="61">
        <f t="shared" si="5"/>
        <v>0</v>
      </c>
      <c r="P30" s="65">
        <f t="shared" si="16"/>
        <v>14</v>
      </c>
      <c r="Q30" s="62" t="str">
        <f t="shared" si="6"/>
        <v>Gimnastica</v>
      </c>
      <c r="R30" s="62">
        <f t="shared" si="7"/>
        <v>71</v>
      </c>
      <c r="S30" s="61">
        <f t="shared" si="17"/>
        <v>0.2253968253968254</v>
      </c>
      <c r="U30" s="65">
        <f t="shared" si="18"/>
        <v>46</v>
      </c>
      <c r="V30" s="66" t="str">
        <f t="shared" si="8"/>
        <v>Kaiac Canoe</v>
      </c>
      <c r="W30" s="62">
        <f t="shared" si="9"/>
        <v>6</v>
      </c>
      <c r="X30" s="61">
        <f t="shared" si="10"/>
        <v>0.01904761904761905</v>
      </c>
      <c r="Z30" s="65">
        <f t="shared" si="19"/>
        <v>78</v>
      </c>
      <c r="AA30" s="62" t="str">
        <f t="shared" si="11"/>
        <v>Teqball</v>
      </c>
      <c r="AB30" s="62">
        <f t="shared" si="12"/>
        <v>0</v>
      </c>
      <c r="AC30" s="61">
        <f t="shared" si="13"/>
        <v>0</v>
      </c>
    </row>
    <row r="31" spans="1:29" ht="14.25">
      <c r="A31" s="98"/>
      <c r="B31" s="62" t="s">
        <v>80</v>
      </c>
      <c r="C31" s="62">
        <f t="shared" si="0"/>
        <v>9</v>
      </c>
      <c r="D31" s="61">
        <f t="shared" si="1"/>
        <v>0.02857142857142857</v>
      </c>
      <c r="E31" s="60">
        <f t="shared" si="2"/>
        <v>26</v>
      </c>
      <c r="F31" s="64"/>
      <c r="G31" s="61">
        <f t="shared" si="14"/>
        <v>0</v>
      </c>
      <c r="H31" s="63">
        <f t="shared" si="15"/>
        <v>0</v>
      </c>
      <c r="I31" s="60">
        <f t="shared" si="3"/>
        <v>26</v>
      </c>
      <c r="J31" s="62">
        <f t="shared" si="4"/>
        <v>0</v>
      </c>
      <c r="K31" s="61">
        <f t="shared" si="5"/>
        <v>0</v>
      </c>
      <c r="P31" s="65">
        <f t="shared" si="16"/>
        <v>15</v>
      </c>
      <c r="Q31" s="62" t="str">
        <f t="shared" si="6"/>
        <v>Badminton</v>
      </c>
      <c r="R31" s="62">
        <f t="shared" si="7"/>
        <v>61</v>
      </c>
      <c r="S31" s="61">
        <f t="shared" si="17"/>
        <v>0.19365079365079366</v>
      </c>
      <c r="U31" s="65">
        <f t="shared" si="18"/>
        <v>47</v>
      </c>
      <c r="V31" s="66" t="str">
        <f t="shared" si="8"/>
        <v>Kaiac Canoe</v>
      </c>
      <c r="W31" s="62">
        <f t="shared" si="9"/>
        <v>6</v>
      </c>
      <c r="X31" s="61">
        <f t="shared" si="10"/>
        <v>0.01904761904761905</v>
      </c>
      <c r="Z31" s="65">
        <f t="shared" si="19"/>
        <v>79</v>
      </c>
      <c r="AA31" s="62" t="str">
        <f t="shared" si="11"/>
        <v>Teqball</v>
      </c>
      <c r="AB31" s="62">
        <f t="shared" si="12"/>
        <v>0</v>
      </c>
      <c r="AC31" s="61">
        <f t="shared" si="13"/>
        <v>0</v>
      </c>
    </row>
    <row r="32" spans="1:29" ht="20.25">
      <c r="A32" s="98"/>
      <c r="B32" s="62" t="s">
        <v>36</v>
      </c>
      <c r="C32" s="62">
        <f t="shared" si="0"/>
        <v>54</v>
      </c>
      <c r="D32" s="61">
        <f t="shared" si="1"/>
        <v>0.17142857142857143</v>
      </c>
      <c r="E32" s="60">
        <f t="shared" si="2"/>
        <v>18</v>
      </c>
      <c r="F32" s="64"/>
      <c r="G32" s="61">
        <f t="shared" si="14"/>
        <v>0</v>
      </c>
      <c r="H32" s="63">
        <f t="shared" si="15"/>
        <v>0</v>
      </c>
      <c r="I32" s="60">
        <f t="shared" si="3"/>
        <v>18</v>
      </c>
      <c r="J32" s="62">
        <f t="shared" si="4"/>
        <v>0</v>
      </c>
      <c r="K32" s="61">
        <f t="shared" si="5"/>
        <v>0</v>
      </c>
      <c r="P32" s="65">
        <f t="shared" si="16"/>
        <v>16</v>
      </c>
      <c r="Q32" s="62" t="str">
        <f t="shared" si="6"/>
        <v>Schi - Biatlon</v>
      </c>
      <c r="R32" s="62">
        <f t="shared" si="7"/>
        <v>60</v>
      </c>
      <c r="S32" s="61">
        <f t="shared" si="17"/>
        <v>0.19047619047619047</v>
      </c>
      <c r="U32" s="65">
        <f t="shared" si="18"/>
        <v>48</v>
      </c>
      <c r="V32" s="66" t="str">
        <f t="shared" si="8"/>
        <v>Kaiac Canoe</v>
      </c>
      <c r="W32" s="62">
        <f t="shared" si="9"/>
        <v>6</v>
      </c>
      <c r="X32" s="61">
        <f t="shared" si="10"/>
        <v>0.01904761904761905</v>
      </c>
      <c r="Z32" s="65">
        <f t="shared" si="19"/>
        <v>80</v>
      </c>
      <c r="AA32" s="62" t="str">
        <f t="shared" si="11"/>
        <v>Teqball</v>
      </c>
      <c r="AB32" s="62">
        <f t="shared" si="12"/>
        <v>0</v>
      </c>
      <c r="AC32" s="61">
        <f t="shared" si="13"/>
        <v>0</v>
      </c>
    </row>
    <row r="33" spans="1:29" ht="20.25">
      <c r="A33" s="98"/>
      <c r="B33" s="62" t="s">
        <v>53</v>
      </c>
      <c r="C33" s="62">
        <f t="shared" si="0"/>
        <v>63</v>
      </c>
      <c r="D33" s="61">
        <f t="shared" si="1"/>
        <v>0.2</v>
      </c>
      <c r="E33" s="60">
        <f t="shared" si="2"/>
        <v>14</v>
      </c>
      <c r="F33" s="64"/>
      <c r="G33" s="61">
        <f t="shared" si="14"/>
        <v>0</v>
      </c>
      <c r="H33" s="63">
        <f t="shared" si="15"/>
        <v>0</v>
      </c>
      <c r="I33" s="60">
        <f t="shared" si="3"/>
        <v>14</v>
      </c>
      <c r="J33" s="62">
        <f t="shared" si="4"/>
        <v>0</v>
      </c>
      <c r="K33" s="61">
        <f t="shared" si="5"/>
        <v>0</v>
      </c>
      <c r="P33" s="65">
        <f t="shared" si="16"/>
        <v>17</v>
      </c>
      <c r="Q33" s="62" t="str">
        <f t="shared" si="6"/>
        <v>Schi - Biatlon</v>
      </c>
      <c r="R33" s="62">
        <f t="shared" si="7"/>
        <v>60</v>
      </c>
      <c r="S33" s="61">
        <f t="shared" si="17"/>
        <v>0.19047619047619047</v>
      </c>
      <c r="U33" s="65">
        <f t="shared" si="18"/>
        <v>49</v>
      </c>
      <c r="V33" s="66" t="str">
        <f t="shared" si="8"/>
        <v>Kempo</v>
      </c>
      <c r="W33" s="62">
        <f t="shared" si="9"/>
        <v>1</v>
      </c>
      <c r="X33" s="61">
        <f t="shared" si="10"/>
        <v>0.0031746031746031746</v>
      </c>
      <c r="Z33" s="65">
        <f t="shared" si="19"/>
        <v>81</v>
      </c>
      <c r="AA33" s="62" t="str">
        <f t="shared" si="11"/>
        <v>Teqball</v>
      </c>
      <c r="AB33" s="62">
        <f t="shared" si="12"/>
        <v>0</v>
      </c>
      <c r="AC33" s="61">
        <f t="shared" si="13"/>
        <v>0</v>
      </c>
    </row>
    <row r="34" spans="1:29" ht="20.25">
      <c r="A34" s="98"/>
      <c r="B34" s="62" t="s">
        <v>63</v>
      </c>
      <c r="C34" s="62">
        <f t="shared" si="0"/>
        <v>7</v>
      </c>
      <c r="D34" s="61">
        <f t="shared" si="1"/>
        <v>0.022222222222222223</v>
      </c>
      <c r="E34" s="60">
        <f t="shared" si="2"/>
        <v>30</v>
      </c>
      <c r="F34" s="64"/>
      <c r="G34" s="61">
        <f t="shared" si="14"/>
        <v>0</v>
      </c>
      <c r="H34" s="63">
        <f t="shared" si="15"/>
        <v>0</v>
      </c>
      <c r="I34" s="60">
        <f t="shared" si="3"/>
        <v>30</v>
      </c>
      <c r="J34" s="62">
        <f t="shared" si="4"/>
        <v>0</v>
      </c>
      <c r="K34" s="61">
        <f t="shared" si="5"/>
        <v>0</v>
      </c>
      <c r="P34" s="65">
        <f t="shared" si="16"/>
        <v>18</v>
      </c>
      <c r="Q34" s="62" t="str">
        <f t="shared" si="6"/>
        <v>Schi - Biatlon</v>
      </c>
      <c r="R34" s="62">
        <f t="shared" si="7"/>
        <v>60</v>
      </c>
      <c r="S34" s="61">
        <f t="shared" si="17"/>
        <v>0.19047619047619047</v>
      </c>
      <c r="U34" s="65">
        <f t="shared" si="18"/>
        <v>50</v>
      </c>
      <c r="V34" s="66" t="str">
        <f t="shared" si="8"/>
        <v>Arte martiale mixte - MMA</v>
      </c>
      <c r="W34" s="62">
        <f t="shared" si="9"/>
        <v>1</v>
      </c>
      <c r="X34" s="61">
        <f t="shared" si="10"/>
        <v>0.0031746031746031746</v>
      </c>
      <c r="Z34" s="65">
        <f t="shared" si="19"/>
        <v>82</v>
      </c>
      <c r="AA34" s="62" t="str">
        <f t="shared" si="11"/>
        <v>Teqball</v>
      </c>
      <c r="AB34" s="62">
        <f t="shared" si="12"/>
        <v>0</v>
      </c>
      <c r="AC34" s="61">
        <f t="shared" si="13"/>
        <v>0</v>
      </c>
    </row>
    <row r="35" spans="1:29" ht="20.25">
      <c r="A35" s="98"/>
      <c r="B35" s="62" t="s">
        <v>20</v>
      </c>
      <c r="C35" s="62">
        <f t="shared" si="0"/>
        <v>72</v>
      </c>
      <c r="D35" s="61">
        <f t="shared" si="1"/>
        <v>0.22857142857142856</v>
      </c>
      <c r="E35" s="60">
        <f t="shared" si="2"/>
        <v>11</v>
      </c>
      <c r="F35" s="64"/>
      <c r="G35" s="61">
        <f t="shared" si="14"/>
        <v>0</v>
      </c>
      <c r="H35" s="63">
        <f t="shared" si="15"/>
        <v>0</v>
      </c>
      <c r="I35" s="60">
        <f t="shared" si="3"/>
        <v>11</v>
      </c>
      <c r="J35" s="62">
        <f t="shared" si="4"/>
        <v>0</v>
      </c>
      <c r="K35" s="61">
        <f t="shared" si="5"/>
        <v>0</v>
      </c>
      <c r="P35" s="65">
        <f t="shared" si="16"/>
        <v>19</v>
      </c>
      <c r="Q35" s="62" t="str">
        <f t="shared" si="6"/>
        <v>Schi - Biatlon</v>
      </c>
      <c r="R35" s="62">
        <f t="shared" si="7"/>
        <v>60</v>
      </c>
      <c r="S35" s="61">
        <f t="shared" si="17"/>
        <v>0.19047619047619047</v>
      </c>
      <c r="U35" s="65">
        <f t="shared" si="18"/>
        <v>51</v>
      </c>
      <c r="V35" s="66" t="str">
        <f t="shared" si="8"/>
        <v>Arte martiale mixte - MMA</v>
      </c>
      <c r="W35" s="62">
        <f t="shared" si="9"/>
        <v>1</v>
      </c>
      <c r="X35" s="61">
        <f t="shared" si="10"/>
        <v>0.0031746031746031746</v>
      </c>
      <c r="Z35" s="65">
        <f t="shared" si="19"/>
        <v>83</v>
      </c>
      <c r="AA35" s="62" t="str">
        <f t="shared" si="11"/>
        <v>Teqball</v>
      </c>
      <c r="AB35" s="62">
        <f t="shared" si="12"/>
        <v>0</v>
      </c>
      <c r="AC35" s="61">
        <f t="shared" si="13"/>
        <v>0</v>
      </c>
    </row>
    <row r="36" spans="1:29" ht="20.25">
      <c r="A36" s="98"/>
      <c r="B36" s="62" t="s">
        <v>69</v>
      </c>
      <c r="C36" s="62">
        <f t="shared" si="0"/>
        <v>78</v>
      </c>
      <c r="D36" s="61">
        <f t="shared" si="1"/>
        <v>0.24761904761904763</v>
      </c>
      <c r="E36" s="60">
        <f t="shared" si="2"/>
        <v>10</v>
      </c>
      <c r="F36" s="64"/>
      <c r="G36" s="61">
        <f t="shared" si="14"/>
        <v>0</v>
      </c>
      <c r="H36" s="63">
        <f t="shared" si="15"/>
        <v>0</v>
      </c>
      <c r="I36" s="60">
        <f t="shared" si="3"/>
        <v>10</v>
      </c>
      <c r="J36" s="62">
        <f t="shared" si="4"/>
        <v>0</v>
      </c>
      <c r="K36" s="61">
        <f t="shared" si="5"/>
        <v>0</v>
      </c>
      <c r="P36" s="65">
        <f t="shared" si="16"/>
        <v>20</v>
      </c>
      <c r="Q36" s="62" t="str">
        <f t="shared" si="6"/>
        <v>Schi - Biatlon</v>
      </c>
      <c r="R36" s="62">
        <f t="shared" si="7"/>
        <v>60</v>
      </c>
      <c r="S36" s="61">
        <f t="shared" si="17"/>
        <v>0.19047619047619047</v>
      </c>
      <c r="U36" s="65">
        <f t="shared" si="18"/>
        <v>52</v>
      </c>
      <c r="V36" s="66" t="str">
        <f t="shared" si="8"/>
        <v>Arte martiale mixte - MMA</v>
      </c>
      <c r="W36" s="62">
        <f t="shared" si="9"/>
        <v>1</v>
      </c>
      <c r="X36" s="61">
        <f t="shared" si="10"/>
        <v>0.0031746031746031746</v>
      </c>
      <c r="Z36" s="65">
        <f t="shared" si="19"/>
        <v>84</v>
      </c>
      <c r="AA36" s="62" t="str">
        <f t="shared" si="11"/>
        <v>Teqball</v>
      </c>
      <c r="AB36" s="62">
        <f t="shared" si="12"/>
        <v>0</v>
      </c>
      <c r="AC36" s="61">
        <f t="shared" si="13"/>
        <v>0</v>
      </c>
    </row>
    <row r="37" spans="1:29" ht="20.25">
      <c r="A37" s="98"/>
      <c r="B37" s="62" t="s">
        <v>82</v>
      </c>
      <c r="C37" s="62">
        <f t="shared" si="0"/>
        <v>60</v>
      </c>
      <c r="D37" s="61">
        <f t="shared" si="1"/>
        <v>0.19047619047619047</v>
      </c>
      <c r="E37" s="60">
        <f t="shared" si="2"/>
        <v>16</v>
      </c>
      <c r="F37" s="64"/>
      <c r="G37" s="61">
        <f t="shared" si="14"/>
        <v>0</v>
      </c>
      <c r="H37" s="63">
        <f t="shared" si="15"/>
        <v>0</v>
      </c>
      <c r="I37" s="60">
        <f t="shared" si="3"/>
        <v>16</v>
      </c>
      <c r="J37" s="62">
        <f t="shared" si="4"/>
        <v>0</v>
      </c>
      <c r="K37" s="61">
        <f t="shared" si="5"/>
        <v>0</v>
      </c>
      <c r="P37" s="65">
        <f t="shared" si="16"/>
        <v>21</v>
      </c>
      <c r="Q37" s="62" t="str">
        <f t="shared" si="6"/>
        <v>Schi - Biatlon</v>
      </c>
      <c r="R37" s="62">
        <f t="shared" si="7"/>
        <v>60</v>
      </c>
      <c r="S37" s="61">
        <f t="shared" si="17"/>
        <v>0.19047619047619047</v>
      </c>
      <c r="U37" s="65">
        <f t="shared" si="18"/>
        <v>53</v>
      </c>
      <c r="V37" s="66" t="str">
        <f t="shared" si="8"/>
        <v>Arte martiale mixte - MMA</v>
      </c>
      <c r="W37" s="62">
        <f t="shared" si="9"/>
        <v>1</v>
      </c>
      <c r="X37" s="61">
        <f t="shared" si="10"/>
        <v>0.0031746031746031746</v>
      </c>
      <c r="Z37" s="65">
        <f t="shared" si="19"/>
        <v>85</v>
      </c>
      <c r="AA37" s="62" t="str">
        <f t="shared" si="11"/>
        <v>Teqball</v>
      </c>
      <c r="AB37" s="62">
        <f t="shared" si="12"/>
        <v>0</v>
      </c>
      <c r="AC37" s="61">
        <f t="shared" si="13"/>
        <v>0</v>
      </c>
    </row>
    <row r="38" spans="1:29" ht="20.25">
      <c r="A38" s="98"/>
      <c r="B38" s="62" t="s">
        <v>71</v>
      </c>
      <c r="C38" s="62">
        <f t="shared" si="0"/>
        <v>10</v>
      </c>
      <c r="D38" s="61">
        <f t="shared" si="1"/>
        <v>0.031746031746031744</v>
      </c>
      <c r="E38" s="60">
        <f t="shared" si="2"/>
        <v>23</v>
      </c>
      <c r="F38" s="64"/>
      <c r="G38" s="61">
        <f t="shared" si="14"/>
        <v>0</v>
      </c>
      <c r="H38" s="63">
        <f t="shared" si="15"/>
        <v>0</v>
      </c>
      <c r="I38" s="60">
        <f t="shared" si="3"/>
        <v>23</v>
      </c>
      <c r="J38" s="62">
        <f t="shared" si="4"/>
        <v>0</v>
      </c>
      <c r="K38" s="61">
        <f t="shared" si="5"/>
        <v>0</v>
      </c>
      <c r="P38" s="65">
        <f t="shared" si="16"/>
        <v>22</v>
      </c>
      <c r="Q38" s="62" t="str">
        <f t="shared" si="6"/>
        <v>Schi - Biatlon</v>
      </c>
      <c r="R38" s="62">
        <f t="shared" si="7"/>
        <v>60</v>
      </c>
      <c r="S38" s="61">
        <f t="shared" si="17"/>
        <v>0.19047619047619047</v>
      </c>
      <c r="U38" s="65">
        <f t="shared" si="18"/>
        <v>54</v>
      </c>
      <c r="V38" s="66" t="str">
        <f t="shared" si="8"/>
        <v>Arte martiale mixte - MMA</v>
      </c>
      <c r="W38" s="62">
        <f t="shared" si="9"/>
        <v>1</v>
      </c>
      <c r="X38" s="61">
        <f t="shared" si="10"/>
        <v>0.0031746031746031746</v>
      </c>
      <c r="Z38" s="65">
        <f t="shared" si="19"/>
        <v>86</v>
      </c>
      <c r="AA38" s="62" t="str">
        <f t="shared" si="11"/>
        <v>Teqball</v>
      </c>
      <c r="AB38" s="62">
        <f t="shared" si="12"/>
        <v>0</v>
      </c>
      <c r="AC38" s="61">
        <f t="shared" si="13"/>
        <v>0</v>
      </c>
    </row>
    <row r="39" spans="1:29" ht="20.25">
      <c r="A39" s="98"/>
      <c r="B39" s="62" t="s">
        <v>30</v>
      </c>
      <c r="C39" s="62">
        <f t="shared" si="0"/>
        <v>9</v>
      </c>
      <c r="D39" s="61">
        <f t="shared" si="1"/>
        <v>0.02857142857142857</v>
      </c>
      <c r="E39" s="60">
        <f t="shared" si="2"/>
        <v>26</v>
      </c>
      <c r="F39" s="64"/>
      <c r="G39" s="61">
        <f t="shared" si="14"/>
        <v>0</v>
      </c>
      <c r="H39" s="63">
        <f t="shared" si="15"/>
        <v>0</v>
      </c>
      <c r="I39" s="60">
        <f t="shared" si="3"/>
        <v>26</v>
      </c>
      <c r="J39" s="62">
        <f t="shared" si="4"/>
        <v>0</v>
      </c>
      <c r="K39" s="61">
        <f t="shared" si="5"/>
        <v>0</v>
      </c>
      <c r="P39" s="65">
        <f t="shared" si="16"/>
        <v>23</v>
      </c>
      <c r="Q39" s="62" t="str">
        <f t="shared" si="6"/>
        <v>Orientare</v>
      </c>
      <c r="R39" s="62">
        <f t="shared" si="7"/>
        <v>10</v>
      </c>
      <c r="S39" s="61">
        <f t="shared" si="17"/>
        <v>0.031746031746031744</v>
      </c>
      <c r="U39" s="65">
        <f t="shared" si="18"/>
        <v>55</v>
      </c>
      <c r="V39" s="66" t="str">
        <f t="shared" si="8"/>
        <v>Arte martiale mixte - MMA</v>
      </c>
      <c r="W39" s="62">
        <f t="shared" si="9"/>
        <v>1</v>
      </c>
      <c r="X39" s="61">
        <f t="shared" si="10"/>
        <v>0.0031746031746031746</v>
      </c>
      <c r="Z39" s="65">
        <f t="shared" si="19"/>
        <v>87</v>
      </c>
      <c r="AA39" s="62" t="str">
        <f t="shared" si="11"/>
        <v>Teqball</v>
      </c>
      <c r="AB39" s="62">
        <f t="shared" si="12"/>
        <v>0</v>
      </c>
      <c r="AC39" s="61">
        <f t="shared" si="13"/>
        <v>0</v>
      </c>
    </row>
    <row r="40" spans="1:29" ht="20.25">
      <c r="A40" s="98"/>
      <c r="B40" s="62" t="s">
        <v>33</v>
      </c>
      <c r="C40" s="62">
        <f t="shared" si="0"/>
        <v>56</v>
      </c>
      <c r="D40" s="61">
        <f t="shared" si="1"/>
        <v>0.17777777777777778</v>
      </c>
      <c r="E40" s="60">
        <f t="shared" si="2"/>
        <v>17</v>
      </c>
      <c r="F40" s="64"/>
      <c r="G40" s="61">
        <f t="shared" si="14"/>
        <v>0</v>
      </c>
      <c r="H40" s="63">
        <f t="shared" si="15"/>
        <v>0</v>
      </c>
      <c r="I40" s="60">
        <f t="shared" si="3"/>
        <v>17</v>
      </c>
      <c r="J40" s="62">
        <f t="shared" si="4"/>
        <v>0</v>
      </c>
      <c r="K40" s="61">
        <f t="shared" si="5"/>
        <v>0</v>
      </c>
      <c r="P40" s="65">
        <f t="shared" si="16"/>
        <v>24</v>
      </c>
      <c r="Q40" s="62" t="str">
        <f t="shared" si="6"/>
        <v>Orientare</v>
      </c>
      <c r="R40" s="62">
        <f t="shared" si="7"/>
        <v>10</v>
      </c>
      <c r="S40" s="61">
        <f t="shared" si="17"/>
        <v>0.031746031746031744</v>
      </c>
      <c r="U40" s="65">
        <f t="shared" si="18"/>
        <v>56</v>
      </c>
      <c r="V40" s="66" t="str">
        <f t="shared" si="8"/>
        <v>Arte martiale mixte - MMA</v>
      </c>
      <c r="W40" s="62">
        <f t="shared" si="9"/>
        <v>1</v>
      </c>
      <c r="X40" s="61">
        <f t="shared" si="10"/>
        <v>0.0031746031746031746</v>
      </c>
      <c r="Z40" s="65">
        <f t="shared" si="19"/>
        <v>88</v>
      </c>
      <c r="AA40" s="62" t="str">
        <f t="shared" si="11"/>
        <v>Teqball</v>
      </c>
      <c r="AB40" s="62">
        <f t="shared" si="12"/>
        <v>0</v>
      </c>
      <c r="AC40" s="61">
        <f t="shared" si="13"/>
        <v>0</v>
      </c>
    </row>
    <row r="41" spans="1:29" ht="30">
      <c r="A41" s="98"/>
      <c r="B41" s="62" t="s">
        <v>1404</v>
      </c>
      <c r="C41" s="62">
        <f t="shared" si="0"/>
        <v>17</v>
      </c>
      <c r="D41" s="61">
        <f t="shared" si="1"/>
        <v>0.05396825396825397</v>
      </c>
      <c r="E41" s="60">
        <f t="shared" si="2"/>
        <v>21</v>
      </c>
      <c r="F41" s="64"/>
      <c r="G41" s="61">
        <f t="shared" si="14"/>
        <v>0</v>
      </c>
      <c r="H41" s="63">
        <f t="shared" si="15"/>
        <v>0</v>
      </c>
      <c r="I41" s="60">
        <f t="shared" si="3"/>
        <v>21</v>
      </c>
      <c r="J41" s="62">
        <f t="shared" si="4"/>
        <v>0</v>
      </c>
      <c r="K41" s="61">
        <f t="shared" si="5"/>
        <v>0</v>
      </c>
      <c r="P41" s="65">
        <f t="shared" si="16"/>
        <v>25</v>
      </c>
      <c r="Q41" s="62" t="str">
        <f t="shared" si="6"/>
        <v>Orientare</v>
      </c>
      <c r="R41" s="62">
        <f t="shared" si="7"/>
        <v>10</v>
      </c>
      <c r="S41" s="61">
        <f t="shared" si="17"/>
        <v>0.031746031746031744</v>
      </c>
      <c r="U41" s="65">
        <f t="shared" si="18"/>
        <v>57</v>
      </c>
      <c r="V41" s="66" t="str">
        <f t="shared" si="8"/>
        <v>Arte martiale mixte - MMA</v>
      </c>
      <c r="W41" s="62">
        <f t="shared" si="9"/>
        <v>1</v>
      </c>
      <c r="X41" s="61">
        <f t="shared" si="10"/>
        <v>0.0031746031746031746</v>
      </c>
      <c r="Z41" s="65">
        <f t="shared" si="19"/>
        <v>89</v>
      </c>
      <c r="AA41" s="62" t="str">
        <f t="shared" si="11"/>
        <v>Teqball</v>
      </c>
      <c r="AB41" s="62">
        <f t="shared" si="12"/>
        <v>0</v>
      </c>
      <c r="AC41" s="61">
        <f t="shared" si="13"/>
        <v>0</v>
      </c>
    </row>
    <row r="42" spans="1:29" ht="20.25">
      <c r="A42" s="98"/>
      <c r="B42" s="62" t="s">
        <v>32</v>
      </c>
      <c r="C42" s="62">
        <f t="shared" si="0"/>
        <v>2</v>
      </c>
      <c r="D42" s="61">
        <f t="shared" si="1"/>
        <v>0.006349206349206349</v>
      </c>
      <c r="E42" s="60">
        <f t="shared" si="2"/>
        <v>40</v>
      </c>
      <c r="F42" s="64"/>
      <c r="G42" s="61">
        <f t="shared" si="14"/>
        <v>0</v>
      </c>
      <c r="H42" s="63">
        <f t="shared" si="15"/>
        <v>0</v>
      </c>
      <c r="I42" s="60">
        <f t="shared" si="3"/>
        <v>40</v>
      </c>
      <c r="J42" s="62">
        <f t="shared" si="4"/>
        <v>0</v>
      </c>
      <c r="K42" s="61">
        <f t="shared" si="5"/>
        <v>0</v>
      </c>
      <c r="P42" s="65">
        <f t="shared" si="16"/>
        <v>26</v>
      </c>
      <c r="Q42" s="62" t="str">
        <f t="shared" si="6"/>
        <v>Box</v>
      </c>
      <c r="R42" s="62">
        <f t="shared" si="7"/>
        <v>9</v>
      </c>
      <c r="S42" s="61">
        <f t="shared" si="17"/>
        <v>0.02857142857142857</v>
      </c>
      <c r="U42" s="65">
        <f t="shared" si="18"/>
        <v>58</v>
      </c>
      <c r="V42" s="66" t="str">
        <f t="shared" si="8"/>
        <v>Arte martiale mixte - MMA</v>
      </c>
      <c r="W42" s="62">
        <f t="shared" si="9"/>
        <v>1</v>
      </c>
      <c r="X42" s="61">
        <f t="shared" si="10"/>
        <v>0.0031746031746031746</v>
      </c>
      <c r="Z42" s="65">
        <f t="shared" si="19"/>
        <v>90</v>
      </c>
      <c r="AA42" s="62" t="str">
        <f t="shared" si="11"/>
        <v>Teqball</v>
      </c>
      <c r="AB42" s="62">
        <f t="shared" si="12"/>
        <v>0</v>
      </c>
      <c r="AC42" s="61">
        <f t="shared" si="13"/>
        <v>0</v>
      </c>
    </row>
    <row r="43" spans="1:29" ht="20.25">
      <c r="A43" s="98"/>
      <c r="B43" s="62" t="s">
        <v>46</v>
      </c>
      <c r="C43" s="62">
        <f t="shared" si="0"/>
        <v>0</v>
      </c>
      <c r="D43" s="61">
        <f t="shared" si="1"/>
        <v>0</v>
      </c>
      <c r="E43" s="60">
        <f t="shared" si="2"/>
        <v>63</v>
      </c>
      <c r="F43" s="64"/>
      <c r="G43" s="61">
        <f t="shared" si="14"/>
      </c>
      <c r="H43" s="63">
        <f t="shared" si="15"/>
        <v>0</v>
      </c>
      <c r="I43" s="60">
        <f t="shared" si="3"/>
        <v>63</v>
      </c>
      <c r="J43" s="62">
        <f t="shared" si="4"/>
        <v>0</v>
      </c>
      <c r="K43" s="61">
        <f t="shared" si="5"/>
      </c>
      <c r="P43" s="65">
        <f t="shared" si="16"/>
        <v>27</v>
      </c>
      <c r="Q43" s="62" t="str">
        <f t="shared" si="6"/>
        <v>Sportul pt .persoane cu nevoi speciale</v>
      </c>
      <c r="R43" s="62">
        <f t="shared" si="7"/>
        <v>17</v>
      </c>
      <c r="S43" s="61">
        <f t="shared" si="17"/>
        <v>0.05396825396825397</v>
      </c>
      <c r="U43" s="65">
        <f t="shared" si="18"/>
        <v>59</v>
      </c>
      <c r="V43" s="66" t="str">
        <f t="shared" si="8"/>
        <v>Arte martiale mixte - MMA</v>
      </c>
      <c r="W43" s="62">
        <f t="shared" si="9"/>
        <v>1</v>
      </c>
      <c r="X43" s="61">
        <f t="shared" si="10"/>
        <v>0.0031746031746031746</v>
      </c>
      <c r="Z43" s="65">
        <f t="shared" si="19"/>
        <v>91</v>
      </c>
      <c r="AA43" s="62" t="str">
        <f t="shared" si="11"/>
        <v>Teqball</v>
      </c>
      <c r="AB43" s="62">
        <f t="shared" si="12"/>
        <v>0</v>
      </c>
      <c r="AC43" s="61">
        <f t="shared" si="13"/>
        <v>0</v>
      </c>
    </row>
    <row r="44" spans="1:29" ht="39">
      <c r="A44" s="98"/>
      <c r="B44" s="62" t="s">
        <v>79</v>
      </c>
      <c r="C44" s="62">
        <f t="shared" si="0"/>
        <v>0</v>
      </c>
      <c r="D44" s="61">
        <f t="shared" si="1"/>
        <v>0</v>
      </c>
      <c r="E44" s="60">
        <f t="shared" si="2"/>
        <v>63</v>
      </c>
      <c r="F44" s="64"/>
      <c r="G44" s="61">
        <f t="shared" si="14"/>
      </c>
      <c r="H44" s="63">
        <f t="shared" si="15"/>
        <v>0</v>
      </c>
      <c r="I44" s="60">
        <f t="shared" si="3"/>
        <v>63</v>
      </c>
      <c r="J44" s="62">
        <f t="shared" si="4"/>
        <v>0</v>
      </c>
      <c r="K44" s="61">
        <f t="shared" si="5"/>
      </c>
      <c r="P44" s="65">
        <f t="shared" si="16"/>
        <v>28</v>
      </c>
      <c r="Q44" s="62" t="str">
        <f t="shared" si="6"/>
        <v>Sportul pt .persoane cu nevoi speciale</v>
      </c>
      <c r="R44" s="62">
        <f t="shared" si="7"/>
        <v>17</v>
      </c>
      <c r="S44" s="61">
        <f t="shared" si="17"/>
        <v>0.05396825396825397</v>
      </c>
      <c r="U44" s="65">
        <f t="shared" si="18"/>
        <v>60</v>
      </c>
      <c r="V44" s="66" t="str">
        <f t="shared" si="8"/>
        <v>Arte martiale mixte - MMA</v>
      </c>
      <c r="W44" s="62">
        <f t="shared" si="9"/>
        <v>1</v>
      </c>
      <c r="X44" s="61">
        <f t="shared" si="10"/>
        <v>0.0031746031746031746</v>
      </c>
      <c r="Z44" s="65">
        <f t="shared" si="19"/>
        <v>92</v>
      </c>
      <c r="AA44" s="62" t="str">
        <f t="shared" si="11"/>
        <v>Teqball</v>
      </c>
      <c r="AB44" s="62">
        <f t="shared" si="12"/>
        <v>0</v>
      </c>
      <c r="AC44" s="61">
        <f t="shared" si="13"/>
        <v>0</v>
      </c>
    </row>
    <row r="45" spans="1:29" ht="39">
      <c r="A45" s="98"/>
      <c r="B45" s="62" t="s">
        <v>58</v>
      </c>
      <c r="C45" s="62">
        <f t="shared" si="0"/>
        <v>5</v>
      </c>
      <c r="D45" s="61">
        <f t="shared" si="1"/>
        <v>0.015873015873015872</v>
      </c>
      <c r="E45" s="60">
        <f t="shared" si="2"/>
        <v>34</v>
      </c>
      <c r="F45" s="64"/>
      <c r="G45" s="61">
        <f t="shared" si="14"/>
        <v>0</v>
      </c>
      <c r="H45" s="63">
        <f t="shared" si="15"/>
        <v>0</v>
      </c>
      <c r="I45" s="60">
        <f t="shared" si="3"/>
        <v>34</v>
      </c>
      <c r="J45" s="62">
        <f t="shared" si="4"/>
        <v>0</v>
      </c>
      <c r="K45" s="61">
        <f t="shared" si="5"/>
        <v>0</v>
      </c>
      <c r="P45" s="65">
        <f t="shared" si="16"/>
        <v>29</v>
      </c>
      <c r="Q45" s="62" t="str">
        <f t="shared" si="6"/>
        <v>Sportul pt .persoane cu nevoi speciale</v>
      </c>
      <c r="R45" s="62">
        <f t="shared" si="7"/>
        <v>17</v>
      </c>
      <c r="S45" s="61">
        <f t="shared" si="17"/>
        <v>0.05396825396825397</v>
      </c>
      <c r="U45" s="65">
        <f t="shared" si="18"/>
        <v>61</v>
      </c>
      <c r="V45" s="66" t="str">
        <f t="shared" si="8"/>
        <v>Arte martiale mixte - MMA</v>
      </c>
      <c r="W45" s="62">
        <f t="shared" si="9"/>
        <v>1</v>
      </c>
      <c r="X45" s="61">
        <f t="shared" si="10"/>
        <v>0.0031746031746031746</v>
      </c>
      <c r="Z45" s="65">
        <f t="shared" si="19"/>
        <v>93</v>
      </c>
      <c r="AA45" s="62" t="str">
        <f t="shared" si="11"/>
        <v>Teqball</v>
      </c>
      <c r="AB45" s="62">
        <f t="shared" si="12"/>
        <v>0</v>
      </c>
      <c r="AC45" s="61">
        <f t="shared" si="13"/>
        <v>0</v>
      </c>
    </row>
    <row r="46" spans="1:29" ht="14.25">
      <c r="A46" s="98"/>
      <c r="B46" s="62" t="s">
        <v>49</v>
      </c>
      <c r="C46" s="62">
        <f t="shared" si="0"/>
        <v>2</v>
      </c>
      <c r="D46" s="61">
        <f t="shared" si="1"/>
        <v>0.006349206349206349</v>
      </c>
      <c r="E46" s="60">
        <f t="shared" si="2"/>
        <v>40</v>
      </c>
      <c r="F46" s="64"/>
      <c r="G46" s="61">
        <f t="shared" si="14"/>
        <v>0</v>
      </c>
      <c r="H46" s="63">
        <f t="shared" si="15"/>
        <v>0</v>
      </c>
      <c r="I46" s="60">
        <f t="shared" si="3"/>
        <v>40</v>
      </c>
      <c r="J46" s="62">
        <f t="shared" si="4"/>
        <v>0</v>
      </c>
      <c r="K46" s="61">
        <f t="shared" si="5"/>
        <v>0</v>
      </c>
      <c r="P46" s="65">
        <f t="shared" si="16"/>
        <v>30</v>
      </c>
      <c r="Q46" s="62" t="str">
        <f t="shared" si="6"/>
        <v>Patinaj</v>
      </c>
      <c r="R46" s="62">
        <f t="shared" si="7"/>
        <v>7</v>
      </c>
      <c r="S46" s="61">
        <f t="shared" si="17"/>
        <v>0.022222222222222223</v>
      </c>
      <c r="U46" s="65">
        <f t="shared" si="18"/>
        <v>62</v>
      </c>
      <c r="V46" s="66" t="str">
        <f t="shared" si="8"/>
        <v>Arte martiale mixte - MMA</v>
      </c>
      <c r="W46" s="62">
        <f t="shared" si="9"/>
        <v>1</v>
      </c>
      <c r="X46" s="61">
        <f t="shared" si="10"/>
        <v>0.0031746031746031746</v>
      </c>
      <c r="Z46" s="65">
        <f t="shared" si="19"/>
        <v>94</v>
      </c>
      <c r="AA46" s="62" t="str">
        <f t="shared" si="11"/>
        <v>Teqball</v>
      </c>
      <c r="AB46" s="62">
        <f t="shared" si="12"/>
        <v>0</v>
      </c>
      <c r="AC46" s="61">
        <f t="shared" si="13"/>
        <v>0</v>
      </c>
    </row>
    <row r="47" spans="1:24" ht="20.25">
      <c r="A47" s="98"/>
      <c r="B47" s="62" t="s">
        <v>77</v>
      </c>
      <c r="C47" s="62">
        <f t="shared" si="0"/>
        <v>31</v>
      </c>
      <c r="D47" s="61">
        <f t="shared" si="1"/>
        <v>0.09841269841269841</v>
      </c>
      <c r="E47" s="60">
        <f t="shared" si="2"/>
        <v>20</v>
      </c>
      <c r="F47" s="64"/>
      <c r="G47" s="61">
        <f t="shared" si="14"/>
        <v>0</v>
      </c>
      <c r="H47" s="63">
        <f t="shared" si="15"/>
        <v>0</v>
      </c>
      <c r="I47" s="60">
        <f t="shared" si="3"/>
        <v>20</v>
      </c>
      <c r="J47" s="62">
        <f t="shared" si="4"/>
        <v>0</v>
      </c>
      <c r="K47" s="61">
        <f t="shared" si="5"/>
        <v>0</v>
      </c>
      <c r="P47" s="65">
        <f t="shared" si="16"/>
        <v>31</v>
      </c>
      <c r="Q47" s="62" t="str">
        <f t="shared" si="6"/>
        <v>Hochei Pe Gheata</v>
      </c>
      <c r="R47" s="62">
        <f t="shared" si="7"/>
        <v>10</v>
      </c>
      <c r="S47" s="61">
        <f t="shared" si="17"/>
        <v>0.031746031746031744</v>
      </c>
      <c r="U47" s="65">
        <f t="shared" si="18"/>
        <v>63</v>
      </c>
      <c r="V47" s="66" t="str">
        <f t="shared" si="8"/>
        <v>Teqball</v>
      </c>
      <c r="W47" s="62">
        <f t="shared" si="9"/>
        <v>0</v>
      </c>
      <c r="X47" s="61">
        <f t="shared" si="10"/>
        <v>0</v>
      </c>
    </row>
    <row r="48" spans="1:24" ht="20.25">
      <c r="A48" s="98"/>
      <c r="B48" s="62" t="s">
        <v>93</v>
      </c>
      <c r="C48" s="62">
        <f t="shared" si="0"/>
        <v>0</v>
      </c>
      <c r="D48" s="61">
        <f t="shared" si="1"/>
        <v>0</v>
      </c>
      <c r="E48" s="60">
        <f t="shared" si="2"/>
        <v>63</v>
      </c>
      <c r="F48" s="64"/>
      <c r="G48" s="61">
        <f t="shared" si="14"/>
      </c>
      <c r="H48" s="63">
        <f t="shared" si="15"/>
        <v>0</v>
      </c>
      <c r="I48" s="60">
        <f t="shared" si="3"/>
        <v>63</v>
      </c>
      <c r="J48" s="62">
        <f t="shared" si="4"/>
        <v>0</v>
      </c>
      <c r="K48" s="61">
        <f t="shared" si="5"/>
      </c>
      <c r="P48" s="65">
        <f t="shared" si="16"/>
        <v>32</v>
      </c>
      <c r="Q48" s="62" t="str">
        <f t="shared" si="6"/>
        <v>Hochei Pe Gheata</v>
      </c>
      <c r="R48" s="62">
        <f t="shared" si="7"/>
        <v>10</v>
      </c>
      <c r="S48" s="61">
        <f t="shared" si="17"/>
        <v>0.031746031746031744</v>
      </c>
      <c r="U48" s="65">
        <f t="shared" si="18"/>
        <v>64</v>
      </c>
      <c r="V48" s="66" t="str">
        <f t="shared" si="8"/>
        <v>Teqball</v>
      </c>
      <c r="W48" s="62">
        <f t="shared" si="9"/>
        <v>0</v>
      </c>
      <c r="X48" s="61">
        <f t="shared" si="10"/>
        <v>0</v>
      </c>
    </row>
    <row r="49" spans="1:11" ht="14.25">
      <c r="A49" s="98"/>
      <c r="B49" s="62" t="s">
        <v>56</v>
      </c>
      <c r="C49" s="62">
        <f aca="true" t="shared" si="20" ref="C49:C80">INDEX(NrDisc,1,MATCH(B49,CapTabDisc,0))</f>
        <v>2</v>
      </c>
      <c r="D49" s="61">
        <f aca="true" t="shared" si="21" ref="D49:D80">C49/$C$13</f>
        <v>0.006349206349206349</v>
      </c>
      <c r="E49" s="60">
        <f aca="true" t="shared" si="22" ref="E49:E80">RANK(C49,$C$17:$C$110)</f>
        <v>40</v>
      </c>
      <c r="F49" s="64"/>
      <c r="G49" s="61">
        <f t="shared" si="14"/>
        <v>0</v>
      </c>
      <c r="H49" s="63">
        <f t="shared" si="15"/>
        <v>0</v>
      </c>
      <c r="I49" s="60">
        <f aca="true" t="shared" si="23" ref="I49:I80">RANK(C49,DScuCIS)</f>
        <v>40</v>
      </c>
      <c r="J49" s="62">
        <f aca="true" t="shared" si="24" ref="J49:J80">INDEX(discipline,1,MATCH(B49,Tabdspsus,0))</f>
        <v>0</v>
      </c>
      <c r="K49" s="61">
        <f aca="true" t="shared" si="25" ref="K49:K80">_xlfn.IFERROR(J49/C49,"")</f>
        <v>0</v>
      </c>
    </row>
    <row r="50" spans="1:11" ht="20.25">
      <c r="A50" s="98"/>
      <c r="B50" s="62" t="s">
        <v>23</v>
      </c>
      <c r="C50" s="62">
        <f t="shared" si="20"/>
        <v>2</v>
      </c>
      <c r="D50" s="61">
        <f t="shared" si="21"/>
        <v>0.006349206349206349</v>
      </c>
      <c r="E50" s="60">
        <f t="shared" si="22"/>
        <v>40</v>
      </c>
      <c r="F50" s="64"/>
      <c r="G50" s="61">
        <f t="shared" si="14"/>
        <v>0</v>
      </c>
      <c r="H50" s="63">
        <f aca="true" t="shared" si="26" ref="H50:H81">INDEX(discipline,1,MATCH(B50,Tabdspsus,0))</f>
        <v>0</v>
      </c>
      <c r="I50" s="60">
        <f t="shared" si="23"/>
        <v>40</v>
      </c>
      <c r="J50" s="62">
        <f t="shared" si="24"/>
        <v>0</v>
      </c>
      <c r="K50" s="61">
        <f t="shared" si="25"/>
        <v>0</v>
      </c>
    </row>
    <row r="51" spans="1:11" ht="14.25">
      <c r="A51" s="98"/>
      <c r="B51" s="62" t="s">
        <v>39</v>
      </c>
      <c r="C51" s="62">
        <f t="shared" si="20"/>
        <v>0</v>
      </c>
      <c r="D51" s="61">
        <f t="shared" si="21"/>
        <v>0</v>
      </c>
      <c r="E51" s="60">
        <f t="shared" si="22"/>
        <v>63</v>
      </c>
      <c r="F51" s="64"/>
      <c r="G51" s="61">
        <f t="shared" si="14"/>
      </c>
      <c r="H51" s="63">
        <f t="shared" si="26"/>
        <v>0</v>
      </c>
      <c r="I51" s="60">
        <f t="shared" si="23"/>
        <v>63</v>
      </c>
      <c r="J51" s="62">
        <f t="shared" si="24"/>
        <v>0</v>
      </c>
      <c r="K51" s="61">
        <f t="shared" si="25"/>
      </c>
    </row>
    <row r="52" spans="1:11" ht="14.25">
      <c r="A52" s="98"/>
      <c r="B52" s="62" t="s">
        <v>83</v>
      </c>
      <c r="C52" s="62">
        <f t="shared" si="20"/>
        <v>1</v>
      </c>
      <c r="D52" s="61">
        <f t="shared" si="21"/>
        <v>0.0031746031746031746</v>
      </c>
      <c r="E52" s="60">
        <f t="shared" si="22"/>
        <v>49</v>
      </c>
      <c r="F52" s="64"/>
      <c r="G52" s="61">
        <f t="shared" si="14"/>
        <v>0</v>
      </c>
      <c r="H52" s="63">
        <f t="shared" si="26"/>
        <v>0</v>
      </c>
      <c r="I52" s="60">
        <f t="shared" si="23"/>
        <v>49</v>
      </c>
      <c r="J52" s="62">
        <f t="shared" si="24"/>
        <v>0</v>
      </c>
      <c r="K52" s="61">
        <f t="shared" si="25"/>
        <v>0</v>
      </c>
    </row>
    <row r="53" spans="1:11" ht="14.25">
      <c r="A53" s="98"/>
      <c r="B53" s="62" t="s">
        <v>98</v>
      </c>
      <c r="C53" s="62">
        <f t="shared" si="20"/>
        <v>1</v>
      </c>
      <c r="D53" s="61">
        <f t="shared" si="21"/>
        <v>0.0031746031746031746</v>
      </c>
      <c r="E53" s="60">
        <f t="shared" si="22"/>
        <v>49</v>
      </c>
      <c r="F53" s="64"/>
      <c r="G53" s="61">
        <f t="shared" si="14"/>
        <v>0</v>
      </c>
      <c r="H53" s="63">
        <f t="shared" si="26"/>
        <v>0</v>
      </c>
      <c r="I53" s="60">
        <f t="shared" si="23"/>
        <v>49</v>
      </c>
      <c r="J53" s="62">
        <f t="shared" si="24"/>
        <v>0</v>
      </c>
      <c r="K53" s="61">
        <f t="shared" si="25"/>
        <v>0</v>
      </c>
    </row>
    <row r="54" spans="1:11" ht="14.25">
      <c r="A54" s="98"/>
      <c r="B54" s="62" t="s">
        <v>28</v>
      </c>
      <c r="C54" s="62">
        <f t="shared" si="20"/>
        <v>0</v>
      </c>
      <c r="D54" s="61">
        <f t="shared" si="21"/>
        <v>0</v>
      </c>
      <c r="E54" s="60">
        <f t="shared" si="22"/>
        <v>63</v>
      </c>
      <c r="F54" s="64"/>
      <c r="G54" s="61">
        <f t="shared" si="14"/>
      </c>
      <c r="H54" s="63">
        <f t="shared" si="26"/>
        <v>0</v>
      </c>
      <c r="I54" s="60">
        <f t="shared" si="23"/>
        <v>63</v>
      </c>
      <c r="J54" s="62">
        <f t="shared" si="24"/>
        <v>0</v>
      </c>
      <c r="K54" s="61">
        <f t="shared" si="25"/>
      </c>
    </row>
    <row r="55" spans="1:11" ht="14.25">
      <c r="A55" s="98"/>
      <c r="B55" s="62" t="s">
        <v>99</v>
      </c>
      <c r="C55" s="62">
        <f t="shared" si="20"/>
        <v>1</v>
      </c>
      <c r="D55" s="61">
        <f t="shared" si="21"/>
        <v>0.0031746031746031746</v>
      </c>
      <c r="E55" s="60">
        <f t="shared" si="22"/>
        <v>49</v>
      </c>
      <c r="F55" s="64"/>
      <c r="G55" s="61">
        <f t="shared" si="14"/>
        <v>0</v>
      </c>
      <c r="H55" s="63">
        <f t="shared" si="26"/>
        <v>0</v>
      </c>
      <c r="I55" s="60">
        <f t="shared" si="23"/>
        <v>49</v>
      </c>
      <c r="J55" s="62">
        <f t="shared" si="24"/>
        <v>0</v>
      </c>
      <c r="K55" s="61">
        <f t="shared" si="25"/>
        <v>0</v>
      </c>
    </row>
    <row r="56" spans="1:11" ht="14.25">
      <c r="A56" s="98"/>
      <c r="B56" s="62" t="s">
        <v>62</v>
      </c>
      <c r="C56" s="62">
        <f t="shared" si="20"/>
        <v>5</v>
      </c>
      <c r="D56" s="61">
        <f t="shared" si="21"/>
        <v>0.015873015873015872</v>
      </c>
      <c r="E56" s="60">
        <f t="shared" si="22"/>
        <v>34</v>
      </c>
      <c r="F56" s="64"/>
      <c r="G56" s="61">
        <f t="shared" si="14"/>
        <v>0</v>
      </c>
      <c r="H56" s="63">
        <f t="shared" si="26"/>
        <v>0</v>
      </c>
      <c r="I56" s="60">
        <f t="shared" si="23"/>
        <v>34</v>
      </c>
      <c r="J56" s="62">
        <f t="shared" si="24"/>
        <v>0</v>
      </c>
      <c r="K56" s="61">
        <f t="shared" si="25"/>
        <v>0</v>
      </c>
    </row>
    <row r="57" spans="1:11" ht="20.25">
      <c r="A57" s="98"/>
      <c r="B57" s="62" t="s">
        <v>19</v>
      </c>
      <c r="C57" s="62">
        <f t="shared" si="20"/>
        <v>3</v>
      </c>
      <c r="D57" s="61">
        <f t="shared" si="21"/>
        <v>0.009523809523809525</v>
      </c>
      <c r="E57" s="60">
        <f t="shared" si="22"/>
        <v>38</v>
      </c>
      <c r="F57" s="64"/>
      <c r="G57" s="61">
        <f t="shared" si="14"/>
        <v>0</v>
      </c>
      <c r="H57" s="63">
        <f t="shared" si="26"/>
        <v>0</v>
      </c>
      <c r="I57" s="60">
        <f t="shared" si="23"/>
        <v>38</v>
      </c>
      <c r="J57" s="62">
        <f t="shared" si="24"/>
        <v>0</v>
      </c>
      <c r="K57" s="61">
        <f t="shared" si="25"/>
        <v>0</v>
      </c>
    </row>
    <row r="58" spans="1:11" ht="14.25">
      <c r="A58" s="98"/>
      <c r="B58" s="62" t="s">
        <v>81</v>
      </c>
      <c r="C58" s="62">
        <f t="shared" si="20"/>
        <v>0</v>
      </c>
      <c r="D58" s="61">
        <f t="shared" si="21"/>
        <v>0</v>
      </c>
      <c r="E58" s="60">
        <f t="shared" si="22"/>
        <v>63</v>
      </c>
      <c r="F58" s="64"/>
      <c r="G58" s="61">
        <f t="shared" si="14"/>
      </c>
      <c r="H58" s="63">
        <f t="shared" si="26"/>
        <v>0</v>
      </c>
      <c r="I58" s="60">
        <f t="shared" si="23"/>
        <v>63</v>
      </c>
      <c r="J58" s="62">
        <f t="shared" si="24"/>
        <v>0</v>
      </c>
      <c r="K58" s="61">
        <f t="shared" si="25"/>
      </c>
    </row>
    <row r="59" spans="1:11" ht="14.25">
      <c r="A59" s="98"/>
      <c r="B59" s="62" t="s">
        <v>67</v>
      </c>
      <c r="C59" s="62">
        <f t="shared" si="20"/>
        <v>0</v>
      </c>
      <c r="D59" s="61">
        <f t="shared" si="21"/>
        <v>0</v>
      </c>
      <c r="E59" s="60">
        <f t="shared" si="22"/>
        <v>63</v>
      </c>
      <c r="F59" s="64"/>
      <c r="G59" s="61">
        <f t="shared" si="14"/>
      </c>
      <c r="H59" s="63">
        <f t="shared" si="26"/>
        <v>0</v>
      </c>
      <c r="I59" s="60">
        <f t="shared" si="23"/>
        <v>63</v>
      </c>
      <c r="J59" s="62">
        <f t="shared" si="24"/>
        <v>0</v>
      </c>
      <c r="K59" s="61">
        <f t="shared" si="25"/>
      </c>
    </row>
    <row r="60" spans="1:11" ht="20.25">
      <c r="A60" s="98"/>
      <c r="B60" s="62" t="s">
        <v>26</v>
      </c>
      <c r="C60" s="62">
        <f t="shared" si="20"/>
        <v>11</v>
      </c>
      <c r="D60" s="61">
        <f t="shared" si="21"/>
        <v>0.03492063492063492</v>
      </c>
      <c r="E60" s="60">
        <f t="shared" si="22"/>
        <v>22</v>
      </c>
      <c r="F60" s="64"/>
      <c r="G60" s="61">
        <f t="shared" si="14"/>
        <v>0</v>
      </c>
      <c r="H60" s="63">
        <f t="shared" si="26"/>
        <v>0</v>
      </c>
      <c r="I60" s="60">
        <f t="shared" si="23"/>
        <v>22</v>
      </c>
      <c r="J60" s="62">
        <f t="shared" si="24"/>
        <v>0</v>
      </c>
      <c r="K60" s="61">
        <f t="shared" si="25"/>
        <v>0</v>
      </c>
    </row>
    <row r="61" spans="1:11" ht="20.25">
      <c r="A61" s="98"/>
      <c r="B61" s="62" t="s">
        <v>21</v>
      </c>
      <c r="C61" s="62">
        <f t="shared" si="20"/>
        <v>2</v>
      </c>
      <c r="D61" s="61">
        <f t="shared" si="21"/>
        <v>0.006349206349206349</v>
      </c>
      <c r="E61" s="60">
        <f t="shared" si="22"/>
        <v>40</v>
      </c>
      <c r="F61" s="64"/>
      <c r="G61" s="61">
        <f t="shared" si="14"/>
        <v>0</v>
      </c>
      <c r="H61" s="63">
        <f t="shared" si="26"/>
        <v>0</v>
      </c>
      <c r="I61" s="60">
        <f t="shared" si="23"/>
        <v>40</v>
      </c>
      <c r="J61" s="62">
        <f t="shared" si="24"/>
        <v>0</v>
      </c>
      <c r="K61" s="61">
        <f t="shared" si="25"/>
        <v>0</v>
      </c>
    </row>
    <row r="62" spans="1:11" ht="14.25">
      <c r="A62" s="98"/>
      <c r="B62" s="62" t="s">
        <v>27</v>
      </c>
      <c r="C62" s="62">
        <f t="shared" si="20"/>
        <v>2</v>
      </c>
      <c r="D62" s="61">
        <f t="shared" si="21"/>
        <v>0.006349206349206349</v>
      </c>
      <c r="E62" s="60">
        <f t="shared" si="22"/>
        <v>40</v>
      </c>
      <c r="F62" s="64"/>
      <c r="G62" s="61">
        <f t="shared" si="14"/>
        <v>0</v>
      </c>
      <c r="H62" s="63">
        <f t="shared" si="26"/>
        <v>0</v>
      </c>
      <c r="I62" s="60">
        <f t="shared" si="23"/>
        <v>40</v>
      </c>
      <c r="J62" s="62">
        <f t="shared" si="24"/>
        <v>0</v>
      </c>
      <c r="K62" s="61">
        <f t="shared" si="25"/>
        <v>0</v>
      </c>
    </row>
    <row r="63" spans="1:11" ht="14.25">
      <c r="A63" s="98"/>
      <c r="B63" s="62" t="s">
        <v>74</v>
      </c>
      <c r="C63" s="62">
        <f t="shared" si="20"/>
        <v>7</v>
      </c>
      <c r="D63" s="61">
        <f t="shared" si="21"/>
        <v>0.022222222222222223</v>
      </c>
      <c r="E63" s="60">
        <f t="shared" si="22"/>
        <v>30</v>
      </c>
      <c r="F63" s="64"/>
      <c r="G63" s="61">
        <f t="shared" si="14"/>
        <v>0</v>
      </c>
      <c r="H63" s="63">
        <f t="shared" si="26"/>
        <v>0</v>
      </c>
      <c r="I63" s="60">
        <f t="shared" si="23"/>
        <v>30</v>
      </c>
      <c r="J63" s="62">
        <f t="shared" si="24"/>
        <v>0</v>
      </c>
      <c r="K63" s="61">
        <f t="shared" si="25"/>
        <v>0</v>
      </c>
    </row>
    <row r="64" spans="1:11" ht="14.25">
      <c r="A64" s="98"/>
      <c r="B64" s="62" t="s">
        <v>86</v>
      </c>
      <c r="C64" s="62">
        <f t="shared" si="20"/>
        <v>0</v>
      </c>
      <c r="D64" s="61">
        <f t="shared" si="21"/>
        <v>0</v>
      </c>
      <c r="E64" s="60">
        <f t="shared" si="22"/>
        <v>63</v>
      </c>
      <c r="F64" s="64"/>
      <c r="G64" s="61">
        <f t="shared" si="14"/>
      </c>
      <c r="H64" s="63">
        <f t="shared" si="26"/>
        <v>0</v>
      </c>
      <c r="I64" s="60">
        <f t="shared" si="23"/>
        <v>63</v>
      </c>
      <c r="J64" s="62">
        <f t="shared" si="24"/>
        <v>0</v>
      </c>
      <c r="K64" s="61">
        <f t="shared" si="25"/>
      </c>
    </row>
    <row r="65" spans="1:11" ht="20.25">
      <c r="A65" s="98"/>
      <c r="B65" s="62" t="s">
        <v>85</v>
      </c>
      <c r="C65" s="62">
        <f t="shared" si="20"/>
        <v>0</v>
      </c>
      <c r="D65" s="61">
        <f t="shared" si="21"/>
        <v>0</v>
      </c>
      <c r="E65" s="60">
        <f t="shared" si="22"/>
        <v>63</v>
      </c>
      <c r="F65" s="64"/>
      <c r="G65" s="61">
        <f t="shared" si="14"/>
      </c>
      <c r="H65" s="63">
        <f t="shared" si="26"/>
        <v>0</v>
      </c>
      <c r="I65" s="60">
        <f t="shared" si="23"/>
        <v>63</v>
      </c>
      <c r="J65" s="62">
        <f t="shared" si="24"/>
        <v>0</v>
      </c>
      <c r="K65" s="61">
        <f t="shared" si="25"/>
      </c>
    </row>
    <row r="66" spans="1:11" ht="20.25">
      <c r="A66" s="98"/>
      <c r="B66" s="62" t="s">
        <v>51</v>
      </c>
      <c r="C66" s="62">
        <f t="shared" si="20"/>
        <v>10</v>
      </c>
      <c r="D66" s="61">
        <f t="shared" si="21"/>
        <v>0.031746031746031744</v>
      </c>
      <c r="E66" s="60">
        <f t="shared" si="22"/>
        <v>23</v>
      </c>
      <c r="F66" s="64"/>
      <c r="G66" s="61">
        <f t="shared" si="14"/>
        <v>0</v>
      </c>
      <c r="H66" s="63">
        <f t="shared" si="26"/>
        <v>0</v>
      </c>
      <c r="I66" s="60">
        <f t="shared" si="23"/>
        <v>23</v>
      </c>
      <c r="J66" s="62">
        <f t="shared" si="24"/>
        <v>0</v>
      </c>
      <c r="K66" s="61">
        <f t="shared" si="25"/>
        <v>0</v>
      </c>
    </row>
    <row r="67" spans="1:11" ht="14.25">
      <c r="A67" s="98"/>
      <c r="B67" s="62" t="s">
        <v>29</v>
      </c>
      <c r="C67" s="62">
        <f t="shared" si="20"/>
        <v>0</v>
      </c>
      <c r="D67" s="61">
        <f t="shared" si="21"/>
        <v>0</v>
      </c>
      <c r="E67" s="60">
        <f t="shared" si="22"/>
        <v>63</v>
      </c>
      <c r="F67" s="64"/>
      <c r="G67" s="61">
        <f t="shared" si="14"/>
      </c>
      <c r="H67" s="63">
        <f t="shared" si="26"/>
        <v>0</v>
      </c>
      <c r="I67" s="60">
        <f t="shared" si="23"/>
        <v>63</v>
      </c>
      <c r="J67" s="62">
        <f t="shared" si="24"/>
        <v>0</v>
      </c>
      <c r="K67" s="61">
        <f t="shared" si="25"/>
      </c>
    </row>
    <row r="68" spans="1:11" ht="14.25">
      <c r="A68" s="98"/>
      <c r="B68" s="62" t="s">
        <v>94</v>
      </c>
      <c r="C68" s="62">
        <f t="shared" si="20"/>
        <v>0</v>
      </c>
      <c r="D68" s="61">
        <f t="shared" si="21"/>
        <v>0</v>
      </c>
      <c r="E68" s="60">
        <f t="shared" si="22"/>
        <v>63</v>
      </c>
      <c r="F68" s="64"/>
      <c r="G68" s="61">
        <f t="shared" si="14"/>
      </c>
      <c r="H68" s="63">
        <f t="shared" si="26"/>
        <v>0</v>
      </c>
      <c r="I68" s="60">
        <f t="shared" si="23"/>
        <v>63</v>
      </c>
      <c r="J68" s="62">
        <f t="shared" si="24"/>
        <v>0</v>
      </c>
      <c r="K68" s="61">
        <f t="shared" si="25"/>
      </c>
    </row>
    <row r="69" spans="1:11" ht="14.25">
      <c r="A69" s="98"/>
      <c r="B69" s="62" t="s">
        <v>68</v>
      </c>
      <c r="C69" s="62">
        <f t="shared" si="20"/>
        <v>2</v>
      </c>
      <c r="D69" s="61">
        <f t="shared" si="21"/>
        <v>0.006349206349206349</v>
      </c>
      <c r="E69" s="60">
        <f t="shared" si="22"/>
        <v>40</v>
      </c>
      <c r="F69" s="64"/>
      <c r="G69" s="61">
        <f t="shared" si="14"/>
        <v>0</v>
      </c>
      <c r="H69" s="63">
        <f t="shared" si="26"/>
        <v>0</v>
      </c>
      <c r="I69" s="60">
        <f t="shared" si="23"/>
        <v>40</v>
      </c>
      <c r="J69" s="62">
        <f t="shared" si="24"/>
        <v>0</v>
      </c>
      <c r="K69" s="61">
        <f t="shared" si="25"/>
        <v>0</v>
      </c>
    </row>
    <row r="70" spans="1:11" ht="14.25">
      <c r="A70" s="98"/>
      <c r="B70" s="62" t="s">
        <v>64</v>
      </c>
      <c r="C70" s="62">
        <f t="shared" si="20"/>
        <v>4</v>
      </c>
      <c r="D70" s="61">
        <f t="shared" si="21"/>
        <v>0.012698412698412698</v>
      </c>
      <c r="E70" s="60">
        <f t="shared" si="22"/>
        <v>36</v>
      </c>
      <c r="F70" s="64"/>
      <c r="G70" s="61">
        <f t="shared" si="14"/>
        <v>0</v>
      </c>
      <c r="H70" s="63">
        <f t="shared" si="26"/>
        <v>0</v>
      </c>
      <c r="I70" s="60">
        <f t="shared" si="23"/>
        <v>36</v>
      </c>
      <c r="J70" s="62">
        <f t="shared" si="24"/>
        <v>0</v>
      </c>
      <c r="K70" s="61">
        <f t="shared" si="25"/>
        <v>0</v>
      </c>
    </row>
    <row r="71" spans="1:11" ht="14.25">
      <c r="A71" s="98"/>
      <c r="B71" s="62" t="s">
        <v>52</v>
      </c>
      <c r="C71" s="62">
        <f t="shared" si="20"/>
        <v>8</v>
      </c>
      <c r="D71" s="61">
        <f t="shared" si="21"/>
        <v>0.025396825396825397</v>
      </c>
      <c r="E71" s="60">
        <f t="shared" si="22"/>
        <v>28</v>
      </c>
      <c r="F71" s="64"/>
      <c r="G71" s="61">
        <f t="shared" si="14"/>
        <v>0</v>
      </c>
      <c r="H71" s="63">
        <f t="shared" si="26"/>
        <v>0</v>
      </c>
      <c r="I71" s="60">
        <f t="shared" si="23"/>
        <v>28</v>
      </c>
      <c r="J71" s="62">
        <f t="shared" si="24"/>
        <v>0</v>
      </c>
      <c r="K71" s="61">
        <f t="shared" si="25"/>
        <v>0</v>
      </c>
    </row>
    <row r="72" spans="1:11" ht="14.25">
      <c r="A72" s="98"/>
      <c r="B72" s="62" t="s">
        <v>54</v>
      </c>
      <c r="C72" s="62">
        <f t="shared" si="20"/>
        <v>6</v>
      </c>
      <c r="D72" s="61">
        <f t="shared" si="21"/>
        <v>0.01904761904761905</v>
      </c>
      <c r="E72" s="60">
        <f t="shared" si="22"/>
        <v>32</v>
      </c>
      <c r="F72" s="64"/>
      <c r="G72" s="61">
        <f t="shared" si="14"/>
        <v>0</v>
      </c>
      <c r="H72" s="63">
        <f t="shared" si="26"/>
        <v>0</v>
      </c>
      <c r="I72" s="60">
        <f t="shared" si="23"/>
        <v>32</v>
      </c>
      <c r="J72" s="62">
        <f t="shared" si="24"/>
        <v>0</v>
      </c>
      <c r="K72" s="61">
        <f t="shared" si="25"/>
        <v>0</v>
      </c>
    </row>
    <row r="73" spans="1:11" ht="14.25">
      <c r="A73" s="98"/>
      <c r="B73" s="62" t="s">
        <v>95</v>
      </c>
      <c r="C73" s="62">
        <f t="shared" si="20"/>
        <v>1</v>
      </c>
      <c r="D73" s="61">
        <f t="shared" si="21"/>
        <v>0.0031746031746031746</v>
      </c>
      <c r="E73" s="60">
        <f t="shared" si="22"/>
        <v>49</v>
      </c>
      <c r="F73" s="64"/>
      <c r="G73" s="61">
        <f t="shared" si="14"/>
        <v>0</v>
      </c>
      <c r="H73" s="63">
        <f t="shared" si="26"/>
        <v>0</v>
      </c>
      <c r="I73" s="60">
        <f t="shared" si="23"/>
        <v>49</v>
      </c>
      <c r="J73" s="62">
        <f t="shared" si="24"/>
        <v>0</v>
      </c>
      <c r="K73" s="61">
        <f t="shared" si="25"/>
        <v>0</v>
      </c>
    </row>
    <row r="74" spans="1:11" ht="14.25">
      <c r="A74" s="98"/>
      <c r="B74" s="62" t="s">
        <v>60</v>
      </c>
      <c r="C74" s="62">
        <f t="shared" si="20"/>
        <v>0</v>
      </c>
      <c r="D74" s="61">
        <f t="shared" si="21"/>
        <v>0</v>
      </c>
      <c r="E74" s="60">
        <f t="shared" si="22"/>
        <v>63</v>
      </c>
      <c r="F74" s="64"/>
      <c r="G74" s="61">
        <f t="shared" si="14"/>
      </c>
      <c r="H74" s="63">
        <f t="shared" si="26"/>
        <v>0</v>
      </c>
      <c r="I74" s="60">
        <f t="shared" si="23"/>
        <v>63</v>
      </c>
      <c r="J74" s="62">
        <f t="shared" si="24"/>
        <v>0</v>
      </c>
      <c r="K74" s="61">
        <f t="shared" si="25"/>
      </c>
    </row>
    <row r="75" spans="1:11" ht="14.25">
      <c r="A75" s="98"/>
      <c r="B75" s="62" t="s">
        <v>47</v>
      </c>
      <c r="C75" s="62">
        <f t="shared" si="20"/>
        <v>0</v>
      </c>
      <c r="D75" s="61">
        <f t="shared" si="21"/>
        <v>0</v>
      </c>
      <c r="E75" s="60">
        <f t="shared" si="22"/>
        <v>63</v>
      </c>
      <c r="F75" s="64"/>
      <c r="G75" s="61">
        <f t="shared" si="14"/>
      </c>
      <c r="H75" s="63">
        <f t="shared" si="26"/>
        <v>0</v>
      </c>
      <c r="I75" s="60">
        <f t="shared" si="23"/>
        <v>63</v>
      </c>
      <c r="J75" s="62">
        <f t="shared" si="24"/>
        <v>0</v>
      </c>
      <c r="K75" s="61">
        <f t="shared" si="25"/>
      </c>
    </row>
    <row r="76" spans="1:26" ht="14.25">
      <c r="A76" s="98"/>
      <c r="B76" s="62" t="s">
        <v>31</v>
      </c>
      <c r="C76" s="62">
        <f t="shared" si="20"/>
        <v>1</v>
      </c>
      <c r="D76" s="61">
        <f t="shared" si="21"/>
        <v>0.0031746031746031746</v>
      </c>
      <c r="E76" s="60">
        <f t="shared" si="22"/>
        <v>49</v>
      </c>
      <c r="F76" s="64"/>
      <c r="G76" s="61">
        <f t="shared" si="14"/>
        <v>0</v>
      </c>
      <c r="H76" s="63">
        <f t="shared" si="26"/>
        <v>0</v>
      </c>
      <c r="I76" s="60">
        <f t="shared" si="23"/>
        <v>49</v>
      </c>
      <c r="J76" s="62">
        <f t="shared" si="24"/>
        <v>0</v>
      </c>
      <c r="K76" s="61">
        <f t="shared" si="25"/>
        <v>0</v>
      </c>
      <c r="Z76" s="60" t="s">
        <v>16</v>
      </c>
    </row>
    <row r="77" spans="1:26" ht="14.25">
      <c r="A77" s="98"/>
      <c r="B77" s="62" t="s">
        <v>75</v>
      </c>
      <c r="C77" s="62">
        <f t="shared" si="20"/>
        <v>0</v>
      </c>
      <c r="D77" s="61">
        <f t="shared" si="21"/>
        <v>0</v>
      </c>
      <c r="E77" s="60">
        <f t="shared" si="22"/>
        <v>63</v>
      </c>
      <c r="F77" s="64"/>
      <c r="G77" s="61">
        <f t="shared" si="14"/>
      </c>
      <c r="H77" s="63">
        <f t="shared" si="26"/>
        <v>0</v>
      </c>
      <c r="I77" s="60">
        <f t="shared" si="23"/>
        <v>63</v>
      </c>
      <c r="J77" s="62">
        <f t="shared" si="24"/>
        <v>0</v>
      </c>
      <c r="K77" s="61">
        <f t="shared" si="25"/>
      </c>
      <c r="Z77" s="60" t="s">
        <v>18</v>
      </c>
    </row>
    <row r="78" spans="1:26" ht="14.25">
      <c r="A78" s="98"/>
      <c r="B78" s="62" t="s">
        <v>40</v>
      </c>
      <c r="C78" s="62">
        <f t="shared" si="20"/>
        <v>10</v>
      </c>
      <c r="D78" s="61">
        <f t="shared" si="21"/>
        <v>0.031746031746031744</v>
      </c>
      <c r="E78" s="60">
        <f t="shared" si="22"/>
        <v>23</v>
      </c>
      <c r="F78" s="64"/>
      <c r="G78" s="61">
        <f t="shared" si="14"/>
        <v>0</v>
      </c>
      <c r="H78" s="63">
        <f t="shared" si="26"/>
        <v>0</v>
      </c>
      <c r="I78" s="60">
        <f t="shared" si="23"/>
        <v>23</v>
      </c>
      <c r="J78" s="62">
        <f t="shared" si="24"/>
        <v>0</v>
      </c>
      <c r="K78" s="61">
        <f t="shared" si="25"/>
        <v>0</v>
      </c>
      <c r="Z78" s="60" t="s">
        <v>17</v>
      </c>
    </row>
    <row r="79" spans="1:26" ht="14.25">
      <c r="A79" s="98"/>
      <c r="B79" s="62" t="s">
        <v>84</v>
      </c>
      <c r="C79" s="62">
        <f t="shared" si="20"/>
        <v>2</v>
      </c>
      <c r="D79" s="61">
        <f t="shared" si="21"/>
        <v>0.006349206349206349</v>
      </c>
      <c r="E79" s="60">
        <f t="shared" si="22"/>
        <v>40</v>
      </c>
      <c r="F79" s="64"/>
      <c r="G79" s="61">
        <f t="shared" si="14"/>
        <v>0</v>
      </c>
      <c r="H79" s="63">
        <f t="shared" si="26"/>
        <v>0</v>
      </c>
      <c r="I79" s="60">
        <f t="shared" si="23"/>
        <v>40</v>
      </c>
      <c r="J79" s="62">
        <f t="shared" si="24"/>
        <v>0</v>
      </c>
      <c r="K79" s="61">
        <f t="shared" si="25"/>
        <v>0</v>
      </c>
      <c r="Z79" s="60" t="s">
        <v>19</v>
      </c>
    </row>
    <row r="80" spans="1:26" ht="14.25">
      <c r="A80" s="98"/>
      <c r="B80" s="62" t="s">
        <v>59</v>
      </c>
      <c r="C80" s="62">
        <f t="shared" si="20"/>
        <v>4</v>
      </c>
      <c r="D80" s="61">
        <f t="shared" si="21"/>
        <v>0.012698412698412698</v>
      </c>
      <c r="E80" s="60">
        <f t="shared" si="22"/>
        <v>36</v>
      </c>
      <c r="F80" s="64"/>
      <c r="G80" s="61">
        <f t="shared" si="14"/>
        <v>0</v>
      </c>
      <c r="H80" s="63">
        <f t="shared" si="26"/>
        <v>0</v>
      </c>
      <c r="I80" s="60">
        <f t="shared" si="23"/>
        <v>36</v>
      </c>
      <c r="J80" s="62">
        <f t="shared" si="24"/>
        <v>0</v>
      </c>
      <c r="K80" s="61">
        <f t="shared" si="25"/>
        <v>0</v>
      </c>
      <c r="Z80" s="60" t="s">
        <v>20</v>
      </c>
    </row>
    <row r="81" spans="1:26" ht="14.25">
      <c r="A81" s="98"/>
      <c r="B81" s="62" t="s">
        <v>76</v>
      </c>
      <c r="C81" s="62">
        <f aca="true" t="shared" si="27" ref="C81:C110">INDEX(NrDisc,1,MATCH(B81,CapTabDisc,0))</f>
        <v>6</v>
      </c>
      <c r="D81" s="61">
        <f aca="true" t="shared" si="28" ref="D81:D110">C81/$C$13</f>
        <v>0.01904761904761905</v>
      </c>
      <c r="E81" s="60">
        <f aca="true" t="shared" si="29" ref="E81:E110">RANK(C81,$C$17:$C$110)</f>
        <v>32</v>
      </c>
      <c r="F81" s="64"/>
      <c r="G81" s="61">
        <f t="shared" si="14"/>
        <v>0</v>
      </c>
      <c r="H81" s="63">
        <f t="shared" si="26"/>
        <v>0</v>
      </c>
      <c r="I81" s="60">
        <f aca="true" t="shared" si="30" ref="I81:I110">RANK(C81,DScuCIS)</f>
        <v>32</v>
      </c>
      <c r="J81" s="62">
        <f aca="true" t="shared" si="31" ref="J81:J110">INDEX(discipline,1,MATCH(B81,Tabdspsus,0))</f>
        <v>0</v>
      </c>
      <c r="K81" s="61">
        <f aca="true" t="shared" si="32" ref="K81:K110">_xlfn.IFERROR(J81/C81,"")</f>
        <v>0</v>
      </c>
      <c r="Z81" s="60" t="s">
        <v>21</v>
      </c>
    </row>
    <row r="82" spans="1:26" ht="14.25">
      <c r="A82" s="98"/>
      <c r="B82" s="62" t="s">
        <v>43</v>
      </c>
      <c r="C82" s="62">
        <f t="shared" si="27"/>
        <v>0</v>
      </c>
      <c r="D82" s="61">
        <f t="shared" si="28"/>
        <v>0</v>
      </c>
      <c r="E82" s="60">
        <f t="shared" si="29"/>
        <v>63</v>
      </c>
      <c r="F82" s="64"/>
      <c r="G82" s="61">
        <f aca="true" t="shared" si="33" ref="G82:G110">_xlfn.IFERROR(F82/C82,"")</f>
      </c>
      <c r="H82" s="63">
        <f aca="true" t="shared" si="34" ref="H82:H110">INDEX(discipline,1,MATCH(B82,Tabdspsus,0))</f>
        <v>0</v>
      </c>
      <c r="I82" s="60">
        <f t="shared" si="30"/>
        <v>63</v>
      </c>
      <c r="J82" s="62">
        <f t="shared" si="31"/>
        <v>0</v>
      </c>
      <c r="K82" s="61">
        <f t="shared" si="32"/>
      </c>
      <c r="Z82" s="60" t="s">
        <v>22</v>
      </c>
    </row>
    <row r="83" spans="1:26" ht="14.25">
      <c r="A83" s="98"/>
      <c r="B83" s="62" t="s">
        <v>105</v>
      </c>
      <c r="C83" s="62">
        <f t="shared" si="27"/>
        <v>1</v>
      </c>
      <c r="D83" s="61">
        <f t="shared" si="28"/>
        <v>0.0031746031746031746</v>
      </c>
      <c r="E83" s="60">
        <f t="shared" si="29"/>
        <v>49</v>
      </c>
      <c r="F83" s="64"/>
      <c r="G83" s="61">
        <f t="shared" si="33"/>
        <v>0</v>
      </c>
      <c r="H83" s="63">
        <f t="shared" si="34"/>
        <v>0</v>
      </c>
      <c r="I83" s="60">
        <f t="shared" si="30"/>
        <v>49</v>
      </c>
      <c r="J83" s="62">
        <f t="shared" si="31"/>
        <v>0</v>
      </c>
      <c r="K83" s="61">
        <f t="shared" si="32"/>
        <v>0</v>
      </c>
      <c r="Z83" s="60" t="s">
        <v>23</v>
      </c>
    </row>
    <row r="84" spans="1:26" ht="20.25">
      <c r="A84" s="98"/>
      <c r="B84" s="62" t="s">
        <v>57</v>
      </c>
      <c r="C84" s="62">
        <f t="shared" si="27"/>
        <v>1</v>
      </c>
      <c r="D84" s="61">
        <f t="shared" si="28"/>
        <v>0.0031746031746031746</v>
      </c>
      <c r="E84" s="60">
        <f t="shared" si="29"/>
        <v>49</v>
      </c>
      <c r="F84" s="64"/>
      <c r="G84" s="61">
        <f t="shared" si="33"/>
        <v>0</v>
      </c>
      <c r="H84" s="63">
        <f t="shared" si="34"/>
        <v>0</v>
      </c>
      <c r="I84" s="60">
        <f t="shared" si="30"/>
        <v>49</v>
      </c>
      <c r="J84" s="62">
        <f t="shared" si="31"/>
        <v>0</v>
      </c>
      <c r="K84" s="61">
        <f t="shared" si="32"/>
        <v>0</v>
      </c>
      <c r="Z84" s="60" t="s">
        <v>24</v>
      </c>
    </row>
    <row r="85" spans="1:26" ht="14.25">
      <c r="A85" s="98"/>
      <c r="B85" s="62" t="s">
        <v>18</v>
      </c>
      <c r="C85" s="62">
        <f t="shared" si="27"/>
        <v>0</v>
      </c>
      <c r="D85" s="61">
        <f t="shared" si="28"/>
        <v>0</v>
      </c>
      <c r="E85" s="60">
        <f t="shared" si="29"/>
        <v>63</v>
      </c>
      <c r="F85" s="64"/>
      <c r="G85" s="61">
        <f t="shared" si="33"/>
      </c>
      <c r="H85" s="63">
        <f t="shared" si="34"/>
        <v>0</v>
      </c>
      <c r="I85" s="60">
        <f t="shared" si="30"/>
        <v>63</v>
      </c>
      <c r="J85" s="62">
        <f t="shared" si="31"/>
        <v>0</v>
      </c>
      <c r="K85" s="61">
        <f t="shared" si="32"/>
      </c>
      <c r="Z85" s="60" t="s">
        <v>25</v>
      </c>
    </row>
    <row r="86" spans="1:26" ht="14.25">
      <c r="A86" s="98"/>
      <c r="B86" s="62" t="s">
        <v>16</v>
      </c>
      <c r="C86" s="62">
        <f t="shared" si="27"/>
        <v>3</v>
      </c>
      <c r="D86" s="61">
        <f t="shared" si="28"/>
        <v>0.009523809523809525</v>
      </c>
      <c r="E86" s="60">
        <f t="shared" si="29"/>
        <v>38</v>
      </c>
      <c r="F86" s="64"/>
      <c r="G86" s="61">
        <f t="shared" si="33"/>
        <v>0</v>
      </c>
      <c r="H86" s="63">
        <f t="shared" si="34"/>
        <v>0</v>
      </c>
      <c r="I86" s="60">
        <f t="shared" si="30"/>
        <v>38</v>
      </c>
      <c r="J86" s="62">
        <f t="shared" si="31"/>
        <v>0</v>
      </c>
      <c r="K86" s="61">
        <f t="shared" si="32"/>
        <v>0</v>
      </c>
      <c r="Z86" s="60" t="s">
        <v>26</v>
      </c>
    </row>
    <row r="87" spans="1:26" ht="14.25">
      <c r="A87" s="98"/>
      <c r="B87" s="62" t="s">
        <v>61</v>
      </c>
      <c r="C87" s="62">
        <f t="shared" si="27"/>
        <v>1</v>
      </c>
      <c r="D87" s="61">
        <f t="shared" si="28"/>
        <v>0.0031746031746031746</v>
      </c>
      <c r="E87" s="60">
        <f t="shared" si="29"/>
        <v>49</v>
      </c>
      <c r="F87" s="64"/>
      <c r="G87" s="61">
        <f t="shared" si="33"/>
        <v>0</v>
      </c>
      <c r="H87" s="63">
        <f t="shared" si="34"/>
        <v>0</v>
      </c>
      <c r="I87" s="60">
        <f t="shared" si="30"/>
        <v>49</v>
      </c>
      <c r="J87" s="62">
        <f t="shared" si="31"/>
        <v>0</v>
      </c>
      <c r="K87" s="61">
        <f t="shared" si="32"/>
        <v>0</v>
      </c>
      <c r="Z87" s="60" t="s">
        <v>27</v>
      </c>
    </row>
    <row r="88" spans="1:26" ht="14.25">
      <c r="A88" s="98"/>
      <c r="B88" s="62" t="s">
        <v>48</v>
      </c>
      <c r="C88" s="62">
        <f t="shared" si="27"/>
        <v>0</v>
      </c>
      <c r="D88" s="61">
        <f t="shared" si="28"/>
        <v>0</v>
      </c>
      <c r="E88" s="60">
        <f t="shared" si="29"/>
        <v>63</v>
      </c>
      <c r="F88" s="64"/>
      <c r="G88" s="61">
        <f t="shared" si="33"/>
      </c>
      <c r="H88" s="63">
        <f t="shared" si="34"/>
        <v>0</v>
      </c>
      <c r="I88" s="60">
        <f t="shared" si="30"/>
        <v>63</v>
      </c>
      <c r="J88" s="62">
        <f t="shared" si="31"/>
        <v>0</v>
      </c>
      <c r="K88" s="61">
        <f t="shared" si="32"/>
      </c>
      <c r="Z88" s="60" t="s">
        <v>28</v>
      </c>
    </row>
    <row r="89" spans="1:26" ht="14.25">
      <c r="A89" s="98"/>
      <c r="B89" s="62" t="s">
        <v>100</v>
      </c>
      <c r="C89" s="62">
        <f t="shared" si="27"/>
        <v>0</v>
      </c>
      <c r="D89" s="61">
        <f t="shared" si="28"/>
        <v>0</v>
      </c>
      <c r="E89" s="60">
        <f t="shared" si="29"/>
        <v>63</v>
      </c>
      <c r="F89" s="64"/>
      <c r="G89" s="61">
        <f t="shared" si="33"/>
      </c>
      <c r="H89" s="63">
        <f t="shared" si="34"/>
        <v>0</v>
      </c>
      <c r="I89" s="60">
        <f t="shared" si="30"/>
        <v>63</v>
      </c>
      <c r="J89" s="62">
        <f t="shared" si="31"/>
        <v>0</v>
      </c>
      <c r="K89" s="61">
        <f t="shared" si="32"/>
      </c>
      <c r="Z89" s="60" t="s">
        <v>29</v>
      </c>
    </row>
    <row r="90" spans="1:26" ht="14.25">
      <c r="A90" s="98"/>
      <c r="B90" s="62" t="s">
        <v>78</v>
      </c>
      <c r="C90" s="62">
        <f t="shared" si="27"/>
        <v>0</v>
      </c>
      <c r="D90" s="61">
        <f t="shared" si="28"/>
        <v>0</v>
      </c>
      <c r="E90" s="60">
        <f t="shared" si="29"/>
        <v>63</v>
      </c>
      <c r="F90" s="64"/>
      <c r="G90" s="61">
        <f t="shared" si="33"/>
      </c>
      <c r="H90" s="63">
        <f t="shared" si="34"/>
        <v>0</v>
      </c>
      <c r="I90" s="60">
        <f t="shared" si="30"/>
        <v>63</v>
      </c>
      <c r="J90" s="62">
        <f t="shared" si="31"/>
        <v>0</v>
      </c>
      <c r="K90" s="61">
        <f t="shared" si="32"/>
      </c>
      <c r="Z90" s="60" t="s">
        <v>30</v>
      </c>
    </row>
    <row r="91" spans="1:26" ht="14.25">
      <c r="A91" s="98"/>
      <c r="B91" s="62" t="s">
        <v>91</v>
      </c>
      <c r="C91" s="62">
        <f t="shared" si="27"/>
        <v>1</v>
      </c>
      <c r="D91" s="61">
        <f t="shared" si="28"/>
        <v>0.0031746031746031746</v>
      </c>
      <c r="E91" s="60">
        <f t="shared" si="29"/>
        <v>49</v>
      </c>
      <c r="F91" s="64"/>
      <c r="G91" s="61">
        <f t="shared" si="33"/>
        <v>0</v>
      </c>
      <c r="H91" s="63">
        <f t="shared" si="34"/>
        <v>0</v>
      </c>
      <c r="I91" s="60">
        <f t="shared" si="30"/>
        <v>49</v>
      </c>
      <c r="J91" s="62">
        <f t="shared" si="31"/>
        <v>0</v>
      </c>
      <c r="K91" s="61">
        <f t="shared" si="32"/>
        <v>0</v>
      </c>
      <c r="Z91" s="60" t="s">
        <v>31</v>
      </c>
    </row>
    <row r="92" spans="1:26" ht="14.25">
      <c r="A92" s="98"/>
      <c r="B92" s="62" t="s">
        <v>35</v>
      </c>
      <c r="C92" s="62">
        <f t="shared" si="27"/>
        <v>0</v>
      </c>
      <c r="D92" s="61">
        <f t="shared" si="28"/>
        <v>0</v>
      </c>
      <c r="E92" s="60">
        <f t="shared" si="29"/>
        <v>63</v>
      </c>
      <c r="F92" s="64"/>
      <c r="G92" s="61">
        <f t="shared" si="33"/>
      </c>
      <c r="H92" s="63">
        <f t="shared" si="34"/>
        <v>0</v>
      </c>
      <c r="I92" s="60">
        <f t="shared" si="30"/>
        <v>63</v>
      </c>
      <c r="J92" s="62">
        <f t="shared" si="31"/>
        <v>0</v>
      </c>
      <c r="K92" s="61">
        <f t="shared" si="32"/>
      </c>
      <c r="Z92" s="60" t="s">
        <v>32</v>
      </c>
    </row>
    <row r="93" spans="1:26" ht="14.25">
      <c r="A93" s="98"/>
      <c r="B93" s="62" t="s">
        <v>17</v>
      </c>
      <c r="C93" s="62">
        <f t="shared" si="27"/>
        <v>1</v>
      </c>
      <c r="D93" s="61">
        <f t="shared" si="28"/>
        <v>0.0031746031746031746</v>
      </c>
      <c r="E93" s="60">
        <f t="shared" si="29"/>
        <v>49</v>
      </c>
      <c r="F93" s="64"/>
      <c r="G93" s="61">
        <f t="shared" si="33"/>
        <v>0</v>
      </c>
      <c r="H93" s="63">
        <f t="shared" si="34"/>
        <v>0</v>
      </c>
      <c r="I93" s="60">
        <f t="shared" si="30"/>
        <v>49</v>
      </c>
      <c r="J93" s="62">
        <f t="shared" si="31"/>
        <v>0</v>
      </c>
      <c r="K93" s="61">
        <f t="shared" si="32"/>
        <v>0</v>
      </c>
      <c r="Z93" s="60" t="s">
        <v>34</v>
      </c>
    </row>
    <row r="94" spans="1:26" ht="14.25">
      <c r="A94" s="98"/>
      <c r="B94" s="62" t="s">
        <v>65</v>
      </c>
      <c r="C94" s="62">
        <f t="shared" si="27"/>
        <v>2</v>
      </c>
      <c r="D94" s="61">
        <f t="shared" si="28"/>
        <v>0.006349206349206349</v>
      </c>
      <c r="E94" s="60">
        <f t="shared" si="29"/>
        <v>40</v>
      </c>
      <c r="F94" s="64"/>
      <c r="G94" s="61">
        <f t="shared" si="33"/>
        <v>0</v>
      </c>
      <c r="H94" s="63">
        <f t="shared" si="34"/>
        <v>0</v>
      </c>
      <c r="I94" s="60">
        <f t="shared" si="30"/>
        <v>40</v>
      </c>
      <c r="J94" s="62">
        <f t="shared" si="31"/>
        <v>0</v>
      </c>
      <c r="K94" s="61">
        <f t="shared" si="32"/>
        <v>0</v>
      </c>
      <c r="Z94" s="60" t="s">
        <v>33</v>
      </c>
    </row>
    <row r="95" spans="1:26" ht="20.25">
      <c r="A95" s="98"/>
      <c r="B95" s="62" t="s">
        <v>73</v>
      </c>
      <c r="C95" s="62">
        <f t="shared" si="27"/>
        <v>0</v>
      </c>
      <c r="D95" s="61">
        <f t="shared" si="28"/>
        <v>0</v>
      </c>
      <c r="E95" s="60">
        <f t="shared" si="29"/>
        <v>63</v>
      </c>
      <c r="F95" s="64"/>
      <c r="G95" s="61">
        <f t="shared" si="33"/>
      </c>
      <c r="H95" s="63">
        <f t="shared" si="34"/>
        <v>0</v>
      </c>
      <c r="I95" s="60">
        <f t="shared" si="30"/>
        <v>63</v>
      </c>
      <c r="J95" s="62">
        <f t="shared" si="31"/>
        <v>0</v>
      </c>
      <c r="K95" s="61">
        <f t="shared" si="32"/>
      </c>
      <c r="Z95" s="60" t="s">
        <v>35</v>
      </c>
    </row>
    <row r="96" spans="1:26" ht="14.25">
      <c r="A96" s="98"/>
      <c r="B96" s="62" t="s">
        <v>1385</v>
      </c>
      <c r="C96" s="62">
        <f t="shared" si="27"/>
        <v>0</v>
      </c>
      <c r="D96" s="61">
        <f t="shared" si="28"/>
        <v>0</v>
      </c>
      <c r="E96" s="60">
        <f t="shared" si="29"/>
        <v>63</v>
      </c>
      <c r="F96" s="64"/>
      <c r="G96" s="61">
        <f t="shared" si="33"/>
      </c>
      <c r="H96" s="63">
        <f t="shared" si="34"/>
        <v>0</v>
      </c>
      <c r="I96" s="60">
        <f t="shared" si="30"/>
        <v>63</v>
      </c>
      <c r="J96" s="62">
        <f t="shared" si="31"/>
        <v>0</v>
      </c>
      <c r="K96" s="61">
        <f t="shared" si="32"/>
      </c>
      <c r="Z96" s="60" t="s">
        <v>36</v>
      </c>
    </row>
    <row r="97" spans="1:26" ht="14.25">
      <c r="A97" s="98"/>
      <c r="B97" s="62" t="s">
        <v>34</v>
      </c>
      <c r="C97" s="62">
        <f t="shared" si="27"/>
        <v>0</v>
      </c>
      <c r="D97" s="61">
        <f t="shared" si="28"/>
        <v>0</v>
      </c>
      <c r="E97" s="60">
        <f t="shared" si="29"/>
        <v>63</v>
      </c>
      <c r="F97" s="64"/>
      <c r="G97" s="61">
        <f t="shared" si="33"/>
      </c>
      <c r="H97" s="63">
        <f t="shared" si="34"/>
        <v>0</v>
      </c>
      <c r="I97" s="60">
        <f t="shared" si="30"/>
        <v>63</v>
      </c>
      <c r="J97" s="62">
        <f t="shared" si="31"/>
        <v>0</v>
      </c>
      <c r="K97" s="61">
        <f t="shared" si="32"/>
      </c>
      <c r="Z97" s="60" t="s">
        <v>37</v>
      </c>
    </row>
    <row r="98" spans="1:26" ht="14.25">
      <c r="A98" s="98"/>
      <c r="B98" s="62" t="s">
        <v>42</v>
      </c>
      <c r="C98" s="62">
        <f t="shared" si="27"/>
        <v>1</v>
      </c>
      <c r="D98" s="61">
        <f t="shared" si="28"/>
        <v>0.0031746031746031746</v>
      </c>
      <c r="E98" s="60">
        <f t="shared" si="29"/>
        <v>49</v>
      </c>
      <c r="F98" s="64"/>
      <c r="G98" s="61">
        <f t="shared" si="33"/>
        <v>0</v>
      </c>
      <c r="H98" s="63">
        <f t="shared" si="34"/>
        <v>0</v>
      </c>
      <c r="I98" s="60">
        <f t="shared" si="30"/>
        <v>49</v>
      </c>
      <c r="J98" s="62">
        <f t="shared" si="31"/>
        <v>0</v>
      </c>
      <c r="K98" s="61">
        <f t="shared" si="32"/>
        <v>0</v>
      </c>
      <c r="Z98" s="60" t="s">
        <v>38</v>
      </c>
    </row>
    <row r="99" spans="1:26" ht="14.25">
      <c r="A99" s="98"/>
      <c r="B99" s="62" t="s">
        <v>101</v>
      </c>
      <c r="C99" s="62">
        <f t="shared" si="27"/>
        <v>1</v>
      </c>
      <c r="D99" s="61">
        <f t="shared" si="28"/>
        <v>0.0031746031746031746</v>
      </c>
      <c r="E99" s="60">
        <f t="shared" si="29"/>
        <v>49</v>
      </c>
      <c r="F99" s="64"/>
      <c r="G99" s="61">
        <f t="shared" si="33"/>
        <v>0</v>
      </c>
      <c r="H99" s="63">
        <f t="shared" si="34"/>
        <v>0</v>
      </c>
      <c r="I99" s="60">
        <f t="shared" si="30"/>
        <v>49</v>
      </c>
      <c r="J99" s="62">
        <f t="shared" si="31"/>
        <v>0</v>
      </c>
      <c r="K99" s="61">
        <f t="shared" si="32"/>
        <v>0</v>
      </c>
      <c r="Z99" s="60" t="s">
        <v>39</v>
      </c>
    </row>
    <row r="100" spans="1:26" ht="14.25">
      <c r="A100" s="98"/>
      <c r="B100" s="62" t="s">
        <v>37</v>
      </c>
      <c r="C100" s="62">
        <f t="shared" si="27"/>
        <v>1</v>
      </c>
      <c r="D100" s="61">
        <f t="shared" si="28"/>
        <v>0.0031746031746031746</v>
      </c>
      <c r="E100" s="60">
        <f t="shared" si="29"/>
        <v>49</v>
      </c>
      <c r="F100" s="64"/>
      <c r="G100" s="61">
        <f t="shared" si="33"/>
        <v>0</v>
      </c>
      <c r="H100" s="63">
        <f t="shared" si="34"/>
        <v>0</v>
      </c>
      <c r="I100" s="60">
        <f t="shared" si="30"/>
        <v>49</v>
      </c>
      <c r="J100" s="62">
        <f t="shared" si="31"/>
        <v>0</v>
      </c>
      <c r="K100" s="61">
        <f t="shared" si="32"/>
        <v>0</v>
      </c>
      <c r="Z100" s="60" t="s">
        <v>40</v>
      </c>
    </row>
    <row r="101" spans="1:26" ht="14.25">
      <c r="A101" s="98"/>
      <c r="B101" s="62" t="s">
        <v>72</v>
      </c>
      <c r="C101" s="62">
        <f t="shared" si="27"/>
        <v>0</v>
      </c>
      <c r="D101" s="61">
        <f t="shared" si="28"/>
        <v>0</v>
      </c>
      <c r="E101" s="60">
        <f t="shared" si="29"/>
        <v>63</v>
      </c>
      <c r="F101" s="64"/>
      <c r="G101" s="61">
        <f t="shared" si="33"/>
      </c>
      <c r="H101" s="63">
        <f t="shared" si="34"/>
        <v>0</v>
      </c>
      <c r="I101" s="60">
        <f t="shared" si="30"/>
        <v>63</v>
      </c>
      <c r="J101" s="62">
        <f t="shared" si="31"/>
        <v>0</v>
      </c>
      <c r="K101" s="61">
        <f t="shared" si="32"/>
      </c>
      <c r="Z101" s="60" t="s">
        <v>41</v>
      </c>
    </row>
    <row r="102" spans="1:26" ht="20.25">
      <c r="A102" s="98"/>
      <c r="B102" s="62" t="s">
        <v>1400</v>
      </c>
      <c r="C102" s="62">
        <f t="shared" si="27"/>
        <v>1</v>
      </c>
      <c r="D102" s="61">
        <f t="shared" si="28"/>
        <v>0.0031746031746031746</v>
      </c>
      <c r="E102" s="60">
        <f t="shared" si="29"/>
        <v>49</v>
      </c>
      <c r="F102" s="64"/>
      <c r="G102" s="61">
        <f t="shared" si="33"/>
        <v>0</v>
      </c>
      <c r="H102" s="63">
        <f t="shared" si="34"/>
        <v>0</v>
      </c>
      <c r="I102" s="60">
        <f t="shared" si="30"/>
        <v>49</v>
      </c>
      <c r="J102" s="62">
        <f t="shared" si="31"/>
        <v>0</v>
      </c>
      <c r="K102" s="61">
        <f t="shared" si="32"/>
        <v>0</v>
      </c>
      <c r="Z102" s="60" t="s">
        <v>42</v>
      </c>
    </row>
    <row r="103" spans="1:11" ht="20.25">
      <c r="A103" s="98"/>
      <c r="B103" s="62" t="s">
        <v>87</v>
      </c>
      <c r="C103" s="62">
        <f t="shared" si="27"/>
        <v>0</v>
      </c>
      <c r="D103" s="61">
        <f t="shared" si="28"/>
        <v>0</v>
      </c>
      <c r="E103" s="60">
        <f t="shared" si="29"/>
        <v>63</v>
      </c>
      <c r="F103" s="64"/>
      <c r="G103" s="61">
        <f t="shared" si="33"/>
      </c>
      <c r="H103" s="63">
        <f t="shared" si="34"/>
        <v>0</v>
      </c>
      <c r="I103" s="60">
        <f t="shared" si="30"/>
        <v>63</v>
      </c>
      <c r="J103" s="62">
        <f t="shared" si="31"/>
        <v>0</v>
      </c>
      <c r="K103" s="61">
        <f t="shared" si="32"/>
      </c>
    </row>
    <row r="104" spans="1:11" ht="14.25">
      <c r="A104" s="98"/>
      <c r="B104" s="62" t="s">
        <v>66</v>
      </c>
      <c r="C104" s="62">
        <f t="shared" si="27"/>
        <v>0</v>
      </c>
      <c r="D104" s="61">
        <f t="shared" si="28"/>
        <v>0</v>
      </c>
      <c r="E104" s="60">
        <f t="shared" si="29"/>
        <v>63</v>
      </c>
      <c r="F104" s="64"/>
      <c r="G104" s="61">
        <f t="shared" si="33"/>
      </c>
      <c r="H104" s="63">
        <f t="shared" si="34"/>
        <v>0</v>
      </c>
      <c r="I104" s="60">
        <f t="shared" si="30"/>
        <v>63</v>
      </c>
      <c r="J104" s="62">
        <f t="shared" si="31"/>
        <v>0</v>
      </c>
      <c r="K104" s="61">
        <f t="shared" si="32"/>
      </c>
    </row>
    <row r="105" spans="1:11" ht="20.25">
      <c r="A105" s="98"/>
      <c r="B105" s="62" t="s">
        <v>103</v>
      </c>
      <c r="C105" s="62">
        <f t="shared" si="27"/>
        <v>0</v>
      </c>
      <c r="D105" s="61">
        <f t="shared" si="28"/>
        <v>0</v>
      </c>
      <c r="E105" s="60">
        <f t="shared" si="29"/>
        <v>63</v>
      </c>
      <c r="F105" s="64"/>
      <c r="G105" s="61">
        <f t="shared" si="33"/>
      </c>
      <c r="H105" s="63">
        <f t="shared" si="34"/>
        <v>0</v>
      </c>
      <c r="I105" s="60">
        <f t="shared" si="30"/>
        <v>63</v>
      </c>
      <c r="J105" s="62">
        <f t="shared" si="31"/>
        <v>0</v>
      </c>
      <c r="K105" s="61">
        <f t="shared" si="32"/>
      </c>
    </row>
    <row r="106" spans="1:11" ht="20.25">
      <c r="A106" s="98"/>
      <c r="B106" s="62" t="s">
        <v>55</v>
      </c>
      <c r="C106" s="62">
        <f t="shared" si="27"/>
        <v>0</v>
      </c>
      <c r="D106" s="61">
        <f t="shared" si="28"/>
        <v>0</v>
      </c>
      <c r="E106" s="60">
        <f t="shared" si="29"/>
        <v>63</v>
      </c>
      <c r="F106" s="64"/>
      <c r="G106" s="61">
        <f t="shared" si="33"/>
      </c>
      <c r="H106" s="63">
        <f t="shared" si="34"/>
        <v>0</v>
      </c>
      <c r="I106" s="60">
        <f t="shared" si="30"/>
        <v>63</v>
      </c>
      <c r="J106" s="62">
        <f t="shared" si="31"/>
        <v>0</v>
      </c>
      <c r="K106" s="61">
        <f t="shared" si="32"/>
      </c>
    </row>
    <row r="107" spans="1:26" ht="14.25">
      <c r="A107" s="98"/>
      <c r="B107" s="62" t="s">
        <v>90</v>
      </c>
      <c r="C107" s="62">
        <f t="shared" si="27"/>
        <v>0</v>
      </c>
      <c r="D107" s="61">
        <f t="shared" si="28"/>
        <v>0</v>
      </c>
      <c r="E107" s="60">
        <f t="shared" si="29"/>
        <v>63</v>
      </c>
      <c r="F107" s="64"/>
      <c r="G107" s="61">
        <f t="shared" si="33"/>
      </c>
      <c r="H107" s="63">
        <f t="shared" si="34"/>
        <v>0</v>
      </c>
      <c r="I107" s="60">
        <f t="shared" si="30"/>
        <v>63</v>
      </c>
      <c r="J107" s="62">
        <f t="shared" si="31"/>
        <v>0</v>
      </c>
      <c r="K107" s="61">
        <f t="shared" si="32"/>
      </c>
      <c r="Z107" s="60" t="s">
        <v>43</v>
      </c>
    </row>
    <row r="108" spans="1:26" ht="14.25">
      <c r="A108" s="98"/>
      <c r="B108" s="62" t="s">
        <v>104</v>
      </c>
      <c r="C108" s="62">
        <f t="shared" si="27"/>
        <v>0</v>
      </c>
      <c r="D108" s="61">
        <f t="shared" si="28"/>
        <v>0</v>
      </c>
      <c r="E108" s="60">
        <f t="shared" si="29"/>
        <v>63</v>
      </c>
      <c r="F108" s="64"/>
      <c r="G108" s="61">
        <f t="shared" si="33"/>
      </c>
      <c r="H108" s="63">
        <f t="shared" si="34"/>
        <v>0</v>
      </c>
      <c r="I108" s="60">
        <f t="shared" si="30"/>
        <v>63</v>
      </c>
      <c r="J108" s="62">
        <f t="shared" si="31"/>
        <v>0</v>
      </c>
      <c r="K108" s="61">
        <f t="shared" si="32"/>
      </c>
      <c r="Z108" s="60" t="s">
        <v>44</v>
      </c>
    </row>
    <row r="109" spans="1:26" ht="20.25">
      <c r="A109" s="98"/>
      <c r="B109" s="62" t="s">
        <v>1403</v>
      </c>
      <c r="C109" s="62">
        <f t="shared" si="27"/>
        <v>0</v>
      </c>
      <c r="D109" s="61">
        <f t="shared" si="28"/>
        <v>0</v>
      </c>
      <c r="E109" s="60">
        <f t="shared" si="29"/>
        <v>63</v>
      </c>
      <c r="F109" s="64"/>
      <c r="G109" s="61">
        <f t="shared" si="33"/>
      </c>
      <c r="H109" s="63">
        <f t="shared" si="34"/>
        <v>0</v>
      </c>
      <c r="I109" s="60">
        <f t="shared" si="30"/>
        <v>63</v>
      </c>
      <c r="J109" s="62">
        <f t="shared" si="31"/>
        <v>0</v>
      </c>
      <c r="K109" s="61">
        <f t="shared" si="32"/>
      </c>
      <c r="Z109" s="60" t="s">
        <v>45</v>
      </c>
    </row>
    <row r="110" spans="1:26" ht="14.25">
      <c r="A110" s="98"/>
      <c r="B110" s="62" t="s">
        <v>1407</v>
      </c>
      <c r="C110" s="62">
        <f t="shared" si="27"/>
        <v>0</v>
      </c>
      <c r="D110" s="61">
        <f t="shared" si="28"/>
        <v>0</v>
      </c>
      <c r="E110" s="60">
        <f t="shared" si="29"/>
        <v>63</v>
      </c>
      <c r="F110" s="64"/>
      <c r="G110" s="61">
        <f t="shared" si="33"/>
      </c>
      <c r="H110" s="63">
        <f t="shared" si="34"/>
        <v>0</v>
      </c>
      <c r="I110" s="60">
        <f t="shared" si="30"/>
        <v>63</v>
      </c>
      <c r="J110" s="62">
        <f t="shared" si="31"/>
        <v>0</v>
      </c>
      <c r="K110" s="61">
        <f t="shared" si="32"/>
      </c>
      <c r="Z110" s="60" t="s">
        <v>46</v>
      </c>
    </row>
    <row r="111" ht="12.75">
      <c r="Z111" s="60" t="s">
        <v>47</v>
      </c>
    </row>
    <row r="112" ht="12.75">
      <c r="Z112" s="60" t="s">
        <v>48</v>
      </c>
    </row>
    <row r="113" ht="12.75">
      <c r="Z113" s="60" t="s">
        <v>49</v>
      </c>
    </row>
    <row r="114" ht="12.75">
      <c r="Z114" s="60" t="s">
        <v>50</v>
      </c>
    </row>
    <row r="116" ht="12.75">
      <c r="Z116" s="60" t="s">
        <v>52</v>
      </c>
    </row>
    <row r="117" ht="12.75">
      <c r="Z117" s="60" t="s">
        <v>53</v>
      </c>
    </row>
    <row r="118" ht="12.75">
      <c r="Z118" s="60" t="s">
        <v>54</v>
      </c>
    </row>
    <row r="119" ht="12.75">
      <c r="Z119" s="60" t="s">
        <v>55</v>
      </c>
    </row>
    <row r="120" ht="12.75">
      <c r="Z120" s="60" t="s">
        <v>56</v>
      </c>
    </row>
    <row r="121" ht="12.75">
      <c r="Z121" s="60" t="s">
        <v>57</v>
      </c>
    </row>
    <row r="122" ht="12.75">
      <c r="Z122" s="60" t="s">
        <v>58</v>
      </c>
    </row>
    <row r="123" ht="12.75">
      <c r="Z123" s="60" t="s">
        <v>59</v>
      </c>
    </row>
    <row r="124" ht="12.75">
      <c r="Z124" s="60" t="s">
        <v>60</v>
      </c>
    </row>
    <row r="125" ht="12.75">
      <c r="Z125" s="60" t="s">
        <v>61</v>
      </c>
    </row>
    <row r="126" ht="12.75">
      <c r="Z126" s="60" t="s">
        <v>62</v>
      </c>
    </row>
    <row r="127" ht="12.75">
      <c r="Z127" s="60" t="s">
        <v>63</v>
      </c>
    </row>
    <row r="128" ht="12.75">
      <c r="Z128" s="60" t="s">
        <v>64</v>
      </c>
    </row>
    <row r="129" ht="12.75">
      <c r="Z129" s="60" t="s">
        <v>65</v>
      </c>
    </row>
    <row r="130" ht="12.75">
      <c r="Z130" s="60" t="s">
        <v>66</v>
      </c>
    </row>
    <row r="131" ht="12.75">
      <c r="Z131" s="60" t="s">
        <v>67</v>
      </c>
    </row>
    <row r="132" ht="12.75">
      <c r="Z132" s="60" t="s">
        <v>68</v>
      </c>
    </row>
    <row r="133" ht="12.75">
      <c r="Z133" s="60" t="s">
        <v>69</v>
      </c>
    </row>
    <row r="134" ht="12.75">
      <c r="Z134" s="60" t="s">
        <v>70</v>
      </c>
    </row>
    <row r="135" ht="12.75">
      <c r="Z135" s="60" t="s">
        <v>71</v>
      </c>
    </row>
    <row r="136" ht="12.75">
      <c r="Z136" s="60" t="s">
        <v>72</v>
      </c>
    </row>
    <row r="137" ht="12.75">
      <c r="Z137" s="60" t="s">
        <v>73</v>
      </c>
    </row>
    <row r="138" ht="12.75">
      <c r="Z138" s="60" t="s">
        <v>74</v>
      </c>
    </row>
    <row r="139" ht="12.75">
      <c r="Z139" s="60" t="s">
        <v>75</v>
      </c>
    </row>
    <row r="140" ht="12.75">
      <c r="Z140" s="60" t="s">
        <v>76</v>
      </c>
    </row>
    <row r="141" ht="12.75">
      <c r="Z141" s="60" t="s">
        <v>77</v>
      </c>
    </row>
    <row r="142" ht="12.75">
      <c r="Z142" s="60" t="s">
        <v>78</v>
      </c>
    </row>
    <row r="143" ht="12.75">
      <c r="Z143" s="60" t="s">
        <v>79</v>
      </c>
    </row>
    <row r="144" ht="12.75">
      <c r="Z144" s="60" t="s">
        <v>80</v>
      </c>
    </row>
    <row r="145" ht="12.75">
      <c r="Z145" s="60" t="s">
        <v>92</v>
      </c>
    </row>
    <row r="146" ht="12.75">
      <c r="Z146" s="60" t="s">
        <v>81</v>
      </c>
    </row>
    <row r="147" ht="12.75">
      <c r="Z147" s="60" t="s">
        <v>82</v>
      </c>
    </row>
    <row r="148" ht="12.75">
      <c r="Z148" s="60" t="s">
        <v>83</v>
      </c>
    </row>
    <row r="149" ht="12.75">
      <c r="Z149" s="60" t="s">
        <v>84</v>
      </c>
    </row>
    <row r="150" ht="12.75">
      <c r="Z150" s="60" t="s">
        <v>85</v>
      </c>
    </row>
    <row r="151" ht="12.75">
      <c r="Z151" s="60" t="s">
        <v>86</v>
      </c>
    </row>
    <row r="152" ht="12.75">
      <c r="Z152" s="60" t="s">
        <v>88</v>
      </c>
    </row>
    <row r="153" ht="12.75">
      <c r="Z153" s="60" t="s">
        <v>89</v>
      </c>
    </row>
    <row r="154" ht="12.75">
      <c r="Z154" s="60" t="s">
        <v>1385</v>
      </c>
    </row>
    <row r="155" ht="12.75">
      <c r="Z155" s="60" t="s">
        <v>87</v>
      </c>
    </row>
    <row r="156" ht="12.75">
      <c r="Z156" s="60" t="s">
        <v>91</v>
      </c>
    </row>
    <row r="157" ht="12.75">
      <c r="Z157" s="60" t="s">
        <v>93</v>
      </c>
    </row>
    <row r="158" ht="12.75">
      <c r="Z158" s="60" t="s">
        <v>94</v>
      </c>
    </row>
    <row r="159" ht="12.75">
      <c r="Z159" s="60" t="s">
        <v>95</v>
      </c>
    </row>
    <row r="160" ht="12.75">
      <c r="Z160" s="60" t="s">
        <v>96</v>
      </c>
    </row>
    <row r="161" ht="12.75">
      <c r="Z161" s="60" t="s">
        <v>97</v>
      </c>
    </row>
    <row r="162" ht="12.75">
      <c r="Z162" s="60" t="s">
        <v>98</v>
      </c>
    </row>
    <row r="163" ht="12.75">
      <c r="Z163" s="60" t="s">
        <v>99</v>
      </c>
    </row>
    <row r="164" ht="12.75">
      <c r="Z164" s="60" t="s">
        <v>100</v>
      </c>
    </row>
    <row r="165" ht="12.75">
      <c r="Z165" s="60" t="s">
        <v>101</v>
      </c>
    </row>
    <row r="166" ht="12.75">
      <c r="Z166" s="60" t="s">
        <v>102</v>
      </c>
    </row>
    <row r="167" ht="12.75">
      <c r="Z167" s="60" t="s">
        <v>103</v>
      </c>
    </row>
    <row r="168" ht="12.75">
      <c r="Z168" s="60" t="s">
        <v>104</v>
      </c>
    </row>
    <row r="169" ht="12.75">
      <c r="Z169" s="60" t="s">
        <v>105</v>
      </c>
    </row>
  </sheetData>
  <sheetProtection/>
  <autoFilter ref="B16:D16">
    <sortState ref="B17:D169">
      <sortCondition sortBy="value" ref="I17:I169"/>
    </sortState>
  </autoFilter>
  <conditionalFormatting sqref="D17:D110">
    <cfRule type="dataBar" priority="11" dxfId="1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{1db1a18f-86d2-4345-88f3-041c0e628817}</x14:id>
        </ext>
      </extLst>
    </cfRule>
  </conditionalFormatting>
  <conditionalFormatting sqref="G17:H110">
    <cfRule type="dataBar" priority="9" dxfId="1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{3e50e4f0-d420-4227-b3cd-405f433eff8a}</x14:id>
        </ext>
      </extLst>
    </cfRule>
  </conditionalFormatting>
  <conditionalFormatting sqref="K17:K110">
    <cfRule type="dataBar" priority="8" dxfId="1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{7b4492d9-f578-4384-a883-02b305b900c9}</x14:id>
        </ext>
      </extLst>
    </cfRule>
  </conditionalFormatting>
  <conditionalFormatting sqref="S17:S48 X17:X48 AC17:AC46">
    <cfRule type="dataBar" priority="1" dxfId="1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{23fc7e9a-caa3-496e-aac6-837ed57330ec}</x14:id>
        </ext>
      </extLst>
    </cfRule>
  </conditionalFormatting>
  <printOptions/>
  <pageMargins left="0.7" right="0.7" top="0.75" bottom="0.75" header="0.3" footer="0.3"/>
  <pageSetup horizontalDpi="600" verticalDpi="600" orientation="portrait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db1a18f-86d2-4345-88f3-041c0e62881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D17:D110</xm:sqref>
        </x14:conditionalFormatting>
        <x14:conditionalFormatting xmlns:xm="http://schemas.microsoft.com/office/excel/2006/main">
          <x14:cfRule type="dataBar" id="{3e50e4f0-d420-4227-b3cd-405f433eff8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G17:H110</xm:sqref>
        </x14:conditionalFormatting>
        <x14:conditionalFormatting xmlns:xm="http://schemas.microsoft.com/office/excel/2006/main">
          <x14:cfRule type="dataBar" id="{7b4492d9-f578-4384-a883-02b305b900c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K17:K110</xm:sqref>
        </x14:conditionalFormatting>
        <x14:conditionalFormatting xmlns:xm="http://schemas.microsoft.com/office/excel/2006/main">
          <x14:cfRule type="dataBar" id="{23fc7e9a-caa3-496e-aac6-837ed57330e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S17:S48 X17:X48 AC17:AC46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B1:H46"/>
  <sheetViews>
    <sheetView zoomScale="115" zoomScaleNormal="115" zoomScaleSheetLayoutView="85" zoomScalePageLayoutView="85" workbookViewId="0" topLeftCell="A1">
      <selection activeCell="K36" sqref="K36"/>
    </sheetView>
  </sheetViews>
  <sheetFormatPr defaultColWidth="8.7109375" defaultRowHeight="15"/>
  <cols>
    <col min="1" max="1" width="2.28125" style="60" customWidth="1"/>
    <col min="2" max="2" width="4.7109375" style="60" hidden="1" customWidth="1"/>
    <col min="3" max="3" width="16.8515625" style="60" customWidth="1"/>
    <col min="4" max="4" width="9.140625" style="60" hidden="1" customWidth="1"/>
    <col min="5" max="5" width="15.7109375" style="60" hidden="1" customWidth="1"/>
    <col min="6" max="6" width="21.8515625" style="60" hidden="1" customWidth="1"/>
    <col min="7" max="7" width="17.00390625" style="60" bestFit="1" customWidth="1"/>
    <col min="8" max="8" width="9.421875" style="60" customWidth="1"/>
    <col min="9" max="16384" width="8.7109375" style="60" customWidth="1"/>
  </cols>
  <sheetData>
    <row r="1" spans="7:8" s="73" customFormat="1" ht="12.75">
      <c r="G1" s="75" t="s">
        <v>1394</v>
      </c>
      <c r="H1" s="75" t="s">
        <v>122</v>
      </c>
    </row>
    <row r="2" ht="12.75" hidden="1">
      <c r="H2" s="60">
        <v>29</v>
      </c>
    </row>
    <row r="3" spans="2:8" s="67" customFormat="1" ht="12.75">
      <c r="B3" s="67" t="s">
        <v>123</v>
      </c>
      <c r="C3" s="67" t="s">
        <v>123</v>
      </c>
      <c r="F3" s="76" t="s">
        <v>123</v>
      </c>
      <c r="G3" s="77">
        <f>'Centr.pe sportturi'!C13</f>
        <v>315</v>
      </c>
      <c r="H3" s="78">
        <f>SUM(H5:H45)</f>
        <v>22055828</v>
      </c>
    </row>
    <row r="4" spans="2:8" s="79" customFormat="1" ht="51">
      <c r="B4" s="79" t="s">
        <v>118</v>
      </c>
      <c r="C4" s="79" t="s">
        <v>118</v>
      </c>
      <c r="D4" s="79" t="s">
        <v>116</v>
      </c>
      <c r="E4" s="79" t="s">
        <v>117</v>
      </c>
      <c r="F4" s="79" t="s">
        <v>1395</v>
      </c>
      <c r="G4" s="79" t="s">
        <v>1396</v>
      </c>
      <c r="H4" s="79" t="s">
        <v>124</v>
      </c>
    </row>
    <row r="5" spans="2:8" ht="12.75">
      <c r="B5" s="60" t="s">
        <v>167</v>
      </c>
      <c r="C5" s="52" t="s">
        <v>125</v>
      </c>
      <c r="D5" s="80"/>
      <c r="G5" s="60">
        <f>COUNTIF(Totalizator!$D$4:$D$10689,B5)</f>
        <v>0</v>
      </c>
      <c r="H5" s="60">
        <v>376589</v>
      </c>
    </row>
    <row r="6" spans="2:8" ht="12.75">
      <c r="B6" s="60" t="s">
        <v>168</v>
      </c>
      <c r="C6" s="52" t="s">
        <v>126</v>
      </c>
      <c r="D6" s="80"/>
      <c r="G6" s="60">
        <f>COUNTIF(Totalizator!$D$4:$D$10689,B6)</f>
        <v>0</v>
      </c>
      <c r="H6" s="60">
        <v>637880</v>
      </c>
    </row>
    <row r="7" spans="2:8" ht="12.75">
      <c r="B7" s="60" t="s">
        <v>169</v>
      </c>
      <c r="C7" s="52" t="s">
        <v>127</v>
      </c>
      <c r="D7" s="81"/>
      <c r="G7" s="60">
        <f>COUNTIF(Totalizator!$D$4:$D$10689,B7)</f>
        <v>0</v>
      </c>
      <c r="H7" s="60">
        <v>471155</v>
      </c>
    </row>
    <row r="8" spans="2:8" ht="12.75">
      <c r="B8" s="60" t="s">
        <v>170</v>
      </c>
      <c r="C8" s="52" t="s">
        <v>128</v>
      </c>
      <c r="D8" s="81"/>
      <c r="G8" s="60">
        <f>COUNTIF(Totalizator!$D$4:$D$10689,B8)</f>
        <v>0</v>
      </c>
      <c r="H8" s="60">
        <v>2121794</v>
      </c>
    </row>
    <row r="9" spans="2:8" ht="12.75">
      <c r="B9" s="60" t="s">
        <v>171</v>
      </c>
      <c r="C9" s="52" t="s">
        <v>129</v>
      </c>
      <c r="D9" s="81"/>
      <c r="G9" s="60">
        <f>COUNTIF(Totalizator!$D$4:$D$10689,B9)</f>
        <v>0</v>
      </c>
      <c r="H9" s="60">
        <v>742053</v>
      </c>
    </row>
    <row r="10" spans="2:8" ht="12.75">
      <c r="B10" s="60" t="s">
        <v>172</v>
      </c>
      <c r="C10" s="52" t="s">
        <v>130</v>
      </c>
      <c r="D10" s="81"/>
      <c r="G10" s="60">
        <f>COUNTIF(Totalizator!$D$4:$D$10689,B10)</f>
        <v>0</v>
      </c>
      <c r="H10" s="60">
        <v>617118</v>
      </c>
    </row>
    <row r="11" spans="2:8" ht="12.75">
      <c r="B11" s="60" t="s">
        <v>173</v>
      </c>
      <c r="C11" s="52" t="s">
        <v>131</v>
      </c>
      <c r="D11" s="81"/>
      <c r="G11" s="60">
        <f>COUNTIF(Totalizator!$D$4:$D$10689,B11)</f>
        <v>0</v>
      </c>
      <c r="H11" s="60">
        <v>328286</v>
      </c>
    </row>
    <row r="12" spans="2:8" ht="12.75">
      <c r="B12" s="60" t="s">
        <v>174</v>
      </c>
      <c r="C12" s="52" t="s">
        <v>132</v>
      </c>
      <c r="D12" s="81"/>
      <c r="G12" s="60">
        <f>COUNTIF(Totalizator!$D$4:$D$10689,B12)</f>
        <v>0</v>
      </c>
      <c r="H12" s="60">
        <v>346773</v>
      </c>
    </row>
    <row r="13" spans="2:8" ht="12.75">
      <c r="B13" s="60" t="s">
        <v>175</v>
      </c>
      <c r="C13" s="52" t="s">
        <v>133</v>
      </c>
      <c r="D13" s="81"/>
      <c r="G13" s="60">
        <f>COUNTIF(Totalizator!$D$4:$D$10689,B13)</f>
        <v>0</v>
      </c>
      <c r="H13" s="60">
        <v>452328</v>
      </c>
    </row>
    <row r="14" spans="2:8" ht="12.75">
      <c r="B14" s="60" t="s">
        <v>176</v>
      </c>
      <c r="C14" s="52" t="s">
        <v>134</v>
      </c>
      <c r="D14" s="81"/>
      <c r="G14" s="60">
        <f>COUNTIF(Totalizator!$D$4:$D$10689,B14)</f>
        <v>0</v>
      </c>
      <c r="H14" s="60">
        <v>634236</v>
      </c>
    </row>
    <row r="15" spans="2:8" ht="12.75">
      <c r="B15" s="60" t="s">
        <v>177</v>
      </c>
      <c r="C15" s="52" t="s">
        <v>135</v>
      </c>
      <c r="D15" s="81"/>
      <c r="G15" s="60">
        <f>COUNTIF(Totalizator!$D$4:$D$10689,B15)</f>
        <v>0</v>
      </c>
      <c r="H15" s="60">
        <v>468110</v>
      </c>
    </row>
    <row r="16" spans="2:8" ht="12.75">
      <c r="B16" s="60" t="s">
        <v>178</v>
      </c>
      <c r="C16" s="52" t="s">
        <v>136</v>
      </c>
      <c r="D16" s="81"/>
      <c r="G16" s="60">
        <f>COUNTIF(Totalizator!$D$4:$D$10689,B16)</f>
        <v>0</v>
      </c>
      <c r="H16" s="60">
        <v>730216</v>
      </c>
    </row>
    <row r="17" spans="2:8" ht="12.75">
      <c r="B17" s="60" t="s">
        <v>179</v>
      </c>
      <c r="C17" s="52" t="s">
        <v>137</v>
      </c>
      <c r="D17" s="81"/>
      <c r="G17" s="60">
        <f>COUNTIF(Totalizator!$D$4:$D$10689,B17)</f>
        <v>0</v>
      </c>
      <c r="H17" s="60">
        <v>311084</v>
      </c>
    </row>
    <row r="18" spans="2:8" ht="12.75">
      <c r="B18" s="60" t="s">
        <v>180</v>
      </c>
      <c r="C18" s="52" t="s">
        <v>138</v>
      </c>
      <c r="D18" s="81"/>
      <c r="G18" s="60">
        <f>COUNTIF(Totalizator!$D$4:$D$10689,B18)</f>
        <v>0</v>
      </c>
      <c r="H18" s="60">
        <v>320124</v>
      </c>
    </row>
    <row r="19" spans="2:8" ht="12.75">
      <c r="B19" s="60" t="s">
        <v>181</v>
      </c>
      <c r="C19" s="52" t="s">
        <v>139</v>
      </c>
      <c r="D19" s="81"/>
      <c r="G19" s="60">
        <f>COUNTIF(Totalizator!$D$4:$D$10689,B19)</f>
        <v>0</v>
      </c>
      <c r="H19" s="60">
        <v>766315</v>
      </c>
    </row>
    <row r="20" spans="2:8" ht="12.75">
      <c r="B20" s="60" t="s">
        <v>182</v>
      </c>
      <c r="C20" s="52" t="s">
        <v>140</v>
      </c>
      <c r="D20" s="81"/>
      <c r="G20" s="60">
        <f>COUNTIF(Totalizator!$D$4:$D$10689,B20)</f>
        <v>0</v>
      </c>
      <c r="H20" s="60">
        <v>226879</v>
      </c>
    </row>
    <row r="21" spans="2:8" ht="12.75">
      <c r="B21" s="60" t="s">
        <v>183</v>
      </c>
      <c r="C21" s="52" t="s">
        <v>141</v>
      </c>
      <c r="D21" s="81"/>
      <c r="G21" s="60">
        <f>COUNTIF(Totalizator!$D$4:$D$10689,B21)</f>
        <v>0</v>
      </c>
      <c r="H21" s="60">
        <v>522195</v>
      </c>
    </row>
    <row r="22" spans="2:8" ht="12.75">
      <c r="B22" s="60" t="s">
        <v>184</v>
      </c>
      <c r="C22" s="52" t="s">
        <v>142</v>
      </c>
      <c r="D22" s="81"/>
      <c r="G22" s="60">
        <f>COUNTIF(Totalizator!$D$4:$D$10689,B22)</f>
        <v>0</v>
      </c>
      <c r="H22" s="60">
        <v>691276</v>
      </c>
    </row>
    <row r="23" spans="2:8" ht="12.75">
      <c r="B23" s="60" t="s">
        <v>185</v>
      </c>
      <c r="C23" s="52" t="s">
        <v>143</v>
      </c>
      <c r="D23" s="81"/>
      <c r="G23" s="60">
        <f>COUNTIF(Totalizator!$D$4:$D$10689,B23)</f>
        <v>0</v>
      </c>
      <c r="H23" s="60">
        <v>359883</v>
      </c>
    </row>
    <row r="24" spans="2:8" ht="12.75">
      <c r="B24" s="60" t="s">
        <v>186</v>
      </c>
      <c r="C24" s="52" t="s">
        <v>144</v>
      </c>
      <c r="D24" s="81"/>
      <c r="G24" s="60">
        <f>COUNTIF(Totalizator!$D$4:$D$10689,B24)</f>
        <v>0</v>
      </c>
      <c r="H24" s="60">
        <v>626201</v>
      </c>
    </row>
    <row r="25" spans="2:8" ht="12.75">
      <c r="B25" s="60" t="s">
        <v>187</v>
      </c>
      <c r="C25" s="52" t="s">
        <v>145</v>
      </c>
      <c r="D25" s="81"/>
      <c r="G25" s="60">
        <f>COUNTIF(Totalizator!$D$4:$D$10689,B25)</f>
        <v>0</v>
      </c>
      <c r="H25" s="60">
        <v>272768</v>
      </c>
    </row>
    <row r="26" spans="2:8" ht="12.75">
      <c r="B26" s="60" t="s">
        <v>188</v>
      </c>
      <c r="C26" s="52" t="s">
        <v>146</v>
      </c>
      <c r="D26" s="81"/>
      <c r="G26" s="60">
        <f>COUNTIF(Totalizator!$D$4:$D$10689,B26)</f>
        <v>0</v>
      </c>
      <c r="H26" s="60">
        <v>459671</v>
      </c>
    </row>
    <row r="27" spans="2:8" ht="12.75">
      <c r="B27" s="60" t="s">
        <v>189</v>
      </c>
      <c r="C27" s="52" t="s">
        <v>147</v>
      </c>
      <c r="D27" s="81"/>
      <c r="G27" s="60">
        <f>COUNTIF(Totalizator!$D$4:$D$10689,B27)</f>
        <v>0</v>
      </c>
      <c r="H27" s="60">
        <v>331809</v>
      </c>
    </row>
    <row r="28" spans="2:8" ht="12.75">
      <c r="B28" s="60" t="s">
        <v>190</v>
      </c>
      <c r="C28" s="52" t="s">
        <v>148</v>
      </c>
      <c r="D28" s="81"/>
      <c r="G28" s="60">
        <f>COUNTIF(Totalizator!$D$4:$D$10689,B28)</f>
        <v>0</v>
      </c>
      <c r="H28" s="60">
        <v>429946</v>
      </c>
    </row>
    <row r="29" spans="2:8" ht="12.75">
      <c r="B29" s="60" t="s">
        <v>191</v>
      </c>
      <c r="C29" s="52" t="s">
        <v>149</v>
      </c>
      <c r="D29" s="81"/>
      <c r="G29" s="60">
        <f>COUNTIF(Totalizator!$D$4:$D$10689,B29)</f>
        <v>0</v>
      </c>
      <c r="H29" s="60">
        <v>288379</v>
      </c>
    </row>
    <row r="30" spans="2:8" ht="12.75">
      <c r="B30" s="60" t="s">
        <v>192</v>
      </c>
      <c r="C30" s="52" t="s">
        <v>150</v>
      </c>
      <c r="D30" s="81"/>
      <c r="G30" s="60">
        <f>COUNTIF(Totalizator!$D$4:$D$10689,B30)</f>
        <v>0</v>
      </c>
      <c r="H30" s="60">
        <v>944074</v>
      </c>
    </row>
    <row r="31" spans="2:8" ht="12.75">
      <c r="B31" s="60" t="s">
        <v>111</v>
      </c>
      <c r="C31" s="52" t="s">
        <v>151</v>
      </c>
      <c r="D31" s="81"/>
      <c r="F31" s="74"/>
      <c r="G31" s="60">
        <f>COUNTIF(Totalizator!$D$4:$D$10689,B31)</f>
        <v>0</v>
      </c>
      <c r="H31" s="60">
        <v>280888</v>
      </c>
    </row>
    <row r="32" spans="2:8" ht="12.75">
      <c r="B32" s="60" t="s">
        <v>193</v>
      </c>
      <c r="C32" s="52" t="s">
        <v>152</v>
      </c>
      <c r="D32" s="81"/>
      <c r="G32" s="60">
        <f>COUNTIF(Totalizator!$D$4:$D$10689,B32)</f>
        <v>0</v>
      </c>
      <c r="H32" s="60">
        <v>522154</v>
      </c>
    </row>
    <row r="33" spans="2:8" ht="12.75">
      <c r="B33" s="74" t="s">
        <v>194</v>
      </c>
      <c r="C33" s="52" t="s">
        <v>153</v>
      </c>
      <c r="D33" s="81"/>
      <c r="G33" s="60">
        <f>COUNTIF(Totalizator!$D$4:$D$10689,B33)</f>
        <v>323</v>
      </c>
      <c r="H33" s="60">
        <v>593024</v>
      </c>
    </row>
    <row r="34" spans="2:8" ht="12.75">
      <c r="B34" s="60" t="s">
        <v>195</v>
      </c>
      <c r="C34" s="52" t="s">
        <v>154</v>
      </c>
      <c r="D34" s="81"/>
      <c r="G34" s="60">
        <f>COUNTIF(Totalizator!$D$4:$D$10689,B34)</f>
        <v>0</v>
      </c>
      <c r="H34" s="60">
        <v>569851</v>
      </c>
    </row>
    <row r="35" spans="2:8" ht="12.75">
      <c r="B35" s="60" t="s">
        <v>196</v>
      </c>
      <c r="C35" s="52" t="s">
        <v>155</v>
      </c>
      <c r="D35" s="81"/>
      <c r="G35" s="60">
        <f>COUNTIF(Totalizator!$D$4:$D$10689,B35)</f>
        <v>0</v>
      </c>
      <c r="H35" s="60">
        <v>438318</v>
      </c>
    </row>
    <row r="36" spans="2:8" ht="12.75">
      <c r="B36" s="60" t="s">
        <v>197</v>
      </c>
      <c r="C36" s="52" t="s">
        <v>156</v>
      </c>
      <c r="D36" s="82"/>
      <c r="F36" s="74"/>
      <c r="G36" s="60">
        <f>COUNTIF(Totalizator!$D$4:$D$10689,B36)</f>
        <v>0</v>
      </c>
      <c r="H36" s="60">
        <v>795931</v>
      </c>
    </row>
    <row r="37" spans="2:8" ht="12.75">
      <c r="B37" s="60" t="s">
        <v>198</v>
      </c>
      <c r="C37" s="52" t="s">
        <v>157</v>
      </c>
      <c r="D37" s="81"/>
      <c r="G37" s="60">
        <f>COUNTIF(Totalizator!$D$4:$D$10689,B37)</f>
        <v>0</v>
      </c>
      <c r="H37" s="60">
        <v>466905</v>
      </c>
    </row>
    <row r="38" spans="2:8" ht="12.75">
      <c r="B38" s="74" t="s">
        <v>199</v>
      </c>
      <c r="C38" s="52" t="s">
        <v>158</v>
      </c>
      <c r="D38" s="81"/>
      <c r="G38" s="60">
        <f>COUNTIF(Totalizator!$D$4:$D$10689,B38)</f>
        <v>0</v>
      </c>
      <c r="H38" s="60">
        <v>245088</v>
      </c>
    </row>
    <row r="39" spans="2:8" ht="12.75">
      <c r="B39" s="60" t="s">
        <v>200</v>
      </c>
      <c r="C39" s="52" t="s">
        <v>159</v>
      </c>
      <c r="D39" s="81"/>
      <c r="G39" s="60">
        <f>COUNTIF(Totalizator!$D$4:$D$10689,B39)</f>
        <v>0</v>
      </c>
      <c r="H39" s="60">
        <v>387979</v>
      </c>
    </row>
    <row r="40" spans="2:8" ht="12.75">
      <c r="B40" s="60" t="s">
        <v>201</v>
      </c>
      <c r="C40" s="52" t="s">
        <v>160</v>
      </c>
      <c r="D40" s="81"/>
      <c r="G40" s="60">
        <f>COUNTIF(Totalizator!$D$4:$D$10689,B40)</f>
        <v>0</v>
      </c>
      <c r="H40" s="60">
        <v>757679</v>
      </c>
    </row>
    <row r="41" spans="2:8" ht="12.75">
      <c r="B41" s="60" t="s">
        <v>202</v>
      </c>
      <c r="C41" s="52" t="s">
        <v>161</v>
      </c>
      <c r="D41" s="81"/>
      <c r="G41" s="60">
        <f>COUNTIF(Totalizator!$D$4:$D$10689,B41)</f>
        <v>0</v>
      </c>
      <c r="H41" s="60">
        <v>238333</v>
      </c>
    </row>
    <row r="42" spans="2:8" ht="12.75">
      <c r="B42" s="60" t="s">
        <v>203</v>
      </c>
      <c r="C42" s="52" t="s">
        <v>162</v>
      </c>
      <c r="D42" s="81"/>
      <c r="G42" s="60">
        <f>COUNTIF(Totalizator!$D$4:$D$10689,B42)</f>
        <v>0</v>
      </c>
      <c r="H42" s="60">
        <v>752091</v>
      </c>
    </row>
    <row r="43" spans="2:8" ht="12.75">
      <c r="B43" s="60" t="s">
        <v>204</v>
      </c>
      <c r="C43" s="52" t="s">
        <v>163</v>
      </c>
      <c r="D43" s="81"/>
      <c r="G43" s="60">
        <f>COUNTIF(Totalizator!$D$4:$D$10689,B43)</f>
        <v>0</v>
      </c>
      <c r="H43" s="60">
        <v>374887</v>
      </c>
    </row>
    <row r="44" spans="2:8" ht="12.75">
      <c r="B44" s="60" t="s">
        <v>205</v>
      </c>
      <c r="C44" s="52" t="s">
        <v>164</v>
      </c>
      <c r="D44" s="81"/>
      <c r="G44" s="60">
        <f>COUNTIF(Totalizator!$D$4:$D$10689,B44)</f>
        <v>0</v>
      </c>
      <c r="H44" s="60">
        <v>397878</v>
      </c>
    </row>
    <row r="45" spans="2:8" ht="12.75">
      <c r="B45" s="60" t="s">
        <v>206</v>
      </c>
      <c r="C45" s="52" t="s">
        <v>165</v>
      </c>
      <c r="D45" s="83"/>
      <c r="G45" s="60">
        <f>COUNTIF(Totalizator!$D$4:$D$10689,B45)</f>
        <v>0</v>
      </c>
      <c r="H45" s="60">
        <v>757680</v>
      </c>
    </row>
    <row r="46" spans="2:8" ht="12.75">
      <c r="B46" s="60" t="s">
        <v>207</v>
      </c>
      <c r="C46" s="52" t="s">
        <v>166</v>
      </c>
      <c r="D46" s="84"/>
      <c r="G46" s="60">
        <f>COUNTIF(Totalizator!$D$4:$D$10689,B46)</f>
        <v>0</v>
      </c>
      <c r="H46" s="60">
        <v>493234</v>
      </c>
    </row>
  </sheetData>
  <sheetProtection/>
  <autoFilter ref="B4:H45">
    <sortState ref="B5:H46">
      <sortCondition sortBy="value" ref="B5:B46"/>
    </sortState>
  </autoFilter>
  <conditionalFormatting sqref="C5:E45 C4:G4 A1:H3 G5:G46">
    <cfRule type="notContainsBlanks" priority="6" dxfId="15">
      <formula>LEN(TRIM(A1))&gt;0</formula>
    </cfRule>
  </conditionalFormatting>
  <conditionalFormatting sqref="G5:G46">
    <cfRule type="cellIs" priority="5" dxfId="16" operator="equal">
      <formula>0</formula>
    </cfRule>
  </conditionalFormatting>
  <conditionalFormatting sqref="G5:G46">
    <cfRule type="dataBar" priority="7" dxfId="1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{6e1f41ce-66b6-4647-b2a5-adaf3a157014}</x14:id>
        </ext>
      </extLst>
    </cfRule>
  </conditionalFormatting>
  <conditionalFormatting sqref="H3:H46">
    <cfRule type="notContainsBlanks" priority="3" dxfId="15">
      <formula>LEN(TRIM(H3))&gt;0</formula>
    </cfRule>
  </conditionalFormatting>
  <conditionalFormatting sqref="H5:H46">
    <cfRule type="cellIs" priority="2" dxfId="16" operator="equal">
      <formula>0</formula>
    </cfRule>
  </conditionalFormatting>
  <conditionalFormatting sqref="H5:H46">
    <cfRule type="dataBar" priority="4" dxfId="1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{ae2a516f-28f2-4944-b2b8-7bc090e8bf58}</x14:id>
        </ext>
      </extLst>
    </cfRule>
  </conditionalFormatting>
  <conditionalFormatting sqref="H3">
    <cfRule type="notContainsBlanks" priority="1" dxfId="15">
      <formula>LEN(TRIM(H3))&gt;0</formula>
    </cfRule>
  </conditionalFormatting>
  <printOptions/>
  <pageMargins left="0.25" right="0.25" top="0.75" bottom="0.75" header="0.3" footer="0.3"/>
  <pageSetup horizontalDpi="600" verticalDpi="600" orientation="portrait" r:id="rId3"/>
  <headerFooter>
    <oddHeader>&amp;CCorelarea datelor (Registru Sportiv MTS, Registru Sportiv DJST, Raport FSN , Indicatori DJST 2019)</oddHeader>
    <oddFooter xml:space="preserve">&amp;L&amp;P / &amp;N&amp;RAbraham E - &amp;D / &amp;T 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1f41ce-66b6-4647-b2a5-adaf3a15701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G5:G46</xm:sqref>
        </x14:conditionalFormatting>
        <x14:conditionalFormatting xmlns:xm="http://schemas.microsoft.com/office/excel/2006/main">
          <x14:cfRule type="dataBar" id="{ae2a516f-28f2-4944-b2b8-7bc090e8bf5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H5:H46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Ábrahám Előd-Lajos</dc:creator>
  <cp:keywords/>
  <dc:description/>
  <cp:lastModifiedBy>Djst Mures</cp:lastModifiedBy>
  <cp:lastPrinted>2023-01-27T09:50:34Z</cp:lastPrinted>
  <dcterms:created xsi:type="dcterms:W3CDTF">2020-05-05T13:00:32Z</dcterms:created>
  <dcterms:modified xsi:type="dcterms:W3CDTF">2024-02-09T09:23:32Z</dcterms:modified>
  <cp:category/>
  <cp:version/>
  <cp:contentType/>
  <cp:contentStatus/>
</cp:coreProperties>
</file>